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ИЦЕНЗИРОВАНИЕ\2023\документы для личного кабинета\"/>
    </mc:Choice>
  </mc:AlternateContent>
  <bookViews>
    <workbookView xWindow="0" yWindow="0" windowWidth="20490" windowHeight="7650"/>
  </bookViews>
  <sheets>
    <sheet name="Титульный лист" sheetId="14" r:id="rId1"/>
    <sheet name="08.02.01" sheetId="13" r:id="rId2"/>
  </sheets>
  <calcPr calcId="162913"/>
</workbook>
</file>

<file path=xl/calcChain.xml><?xml version="1.0" encoding="utf-8"?>
<calcChain xmlns="http://schemas.openxmlformats.org/spreadsheetml/2006/main">
  <c r="T82" i="13" l="1"/>
  <c r="Y81" i="13"/>
  <c r="X81" i="13"/>
  <c r="W81" i="13"/>
  <c r="V81" i="13"/>
  <c r="U81" i="13"/>
  <c r="T81" i="13"/>
  <c r="X77" i="13"/>
  <c r="X80" i="13" s="1"/>
  <c r="E77" i="13"/>
  <c r="C77" i="13"/>
  <c r="U71" i="13"/>
  <c r="T71" i="13"/>
  <c r="T49" i="13" s="1"/>
  <c r="T77" i="13" s="1"/>
  <c r="T80" i="13" s="1"/>
  <c r="Q71" i="13"/>
  <c r="N71" i="13"/>
  <c r="M71" i="13"/>
  <c r="K71" i="13"/>
  <c r="J71" i="13"/>
  <c r="I71" i="13"/>
  <c r="H71" i="13"/>
  <c r="G71" i="13"/>
  <c r="F71" i="13"/>
  <c r="Y66" i="13"/>
  <c r="Q66" i="13"/>
  <c r="O66" i="13"/>
  <c r="N66" i="13"/>
  <c r="K66" i="13"/>
  <c r="J66" i="13"/>
  <c r="I66" i="13"/>
  <c r="H66" i="13"/>
  <c r="G66" i="13"/>
  <c r="F66" i="13"/>
  <c r="Y62" i="13"/>
  <c r="X62" i="13"/>
  <c r="W62" i="13"/>
  <c r="V62" i="13"/>
  <c r="Q62" i="13"/>
  <c r="P62" i="13"/>
  <c r="O62" i="13"/>
  <c r="N62" i="13"/>
  <c r="K62" i="13"/>
  <c r="J62" i="13"/>
  <c r="I62" i="13"/>
  <c r="H62" i="13"/>
  <c r="G62" i="13"/>
  <c r="F62" i="13"/>
  <c r="Y56" i="13"/>
  <c r="X56" i="13"/>
  <c r="W56" i="13"/>
  <c r="V56" i="13"/>
  <c r="U56" i="13"/>
  <c r="T56" i="13"/>
  <c r="Q56" i="13"/>
  <c r="P56" i="13"/>
  <c r="O56" i="13"/>
  <c r="N56" i="13"/>
  <c r="M56" i="13"/>
  <c r="K56" i="13"/>
  <c r="J56" i="13"/>
  <c r="I56" i="13"/>
  <c r="H56" i="13"/>
  <c r="G56" i="13"/>
  <c r="F56" i="13"/>
  <c r="X50" i="13"/>
  <c r="W50" i="13"/>
  <c r="W49" i="13" s="1"/>
  <c r="W77" i="13" s="1"/>
  <c r="W80" i="13" s="1"/>
  <c r="V50" i="13"/>
  <c r="V49" i="13" s="1"/>
  <c r="V77" i="13" s="1"/>
  <c r="V80" i="13" s="1"/>
  <c r="U50" i="13"/>
  <c r="T50" i="13"/>
  <c r="Q50" i="13"/>
  <c r="Q49" i="13" s="1"/>
  <c r="P50" i="13"/>
  <c r="P49" i="13" s="1"/>
  <c r="O50" i="13"/>
  <c r="N50" i="13"/>
  <c r="M50" i="13"/>
  <c r="M49" i="13" s="1"/>
  <c r="M77" i="13" s="1"/>
  <c r="M80" i="13" s="1"/>
  <c r="L50" i="13"/>
  <c r="L49" i="13" s="1"/>
  <c r="K50" i="13"/>
  <c r="J50" i="13"/>
  <c r="I50" i="13"/>
  <c r="I49" i="13" s="1"/>
  <c r="H50" i="13"/>
  <c r="H49" i="13" s="1"/>
  <c r="G50" i="13"/>
  <c r="F50" i="13"/>
  <c r="Y49" i="13"/>
  <c r="X49" i="13"/>
  <c r="U49" i="13"/>
  <c r="O49" i="13"/>
  <c r="N49" i="13"/>
  <c r="N77" i="13" s="1"/>
  <c r="N80" i="13" s="1"/>
  <c r="K49" i="13"/>
  <c r="J49" i="13"/>
  <c r="G49" i="13"/>
  <c r="F49" i="13"/>
  <c r="D49" i="13"/>
  <c r="D77" i="13" s="1"/>
  <c r="C49" i="13"/>
  <c r="Y39" i="13"/>
  <c r="X39" i="13"/>
  <c r="W39" i="13"/>
  <c r="V39" i="13"/>
  <c r="U39" i="13"/>
  <c r="T39" i="13"/>
  <c r="Q39" i="13"/>
  <c r="P39" i="13"/>
  <c r="O39" i="13"/>
  <c r="L39" i="13"/>
  <c r="L77" i="13" s="1"/>
  <c r="L80" i="13" s="1"/>
  <c r="K39" i="13"/>
  <c r="J39" i="13"/>
  <c r="I39" i="13"/>
  <c r="H39" i="13"/>
  <c r="G39" i="13"/>
  <c r="F39" i="13"/>
  <c r="W35" i="13"/>
  <c r="U35" i="13"/>
  <c r="T35" i="13"/>
  <c r="O35" i="13"/>
  <c r="K35" i="13"/>
  <c r="J35" i="13"/>
  <c r="I35" i="13"/>
  <c r="H35" i="13"/>
  <c r="G35" i="13"/>
  <c r="F35" i="13"/>
  <c r="X29" i="13"/>
  <c r="W29" i="13"/>
  <c r="V29" i="13"/>
  <c r="U29" i="13"/>
  <c r="T29" i="13"/>
  <c r="O29" i="13"/>
  <c r="K29" i="13"/>
  <c r="J29" i="13"/>
  <c r="I29" i="13"/>
  <c r="H29" i="13"/>
  <c r="G29" i="13"/>
  <c r="G77" i="13" s="1"/>
  <c r="G80" i="13" s="1"/>
  <c r="F29" i="13"/>
  <c r="R27" i="13"/>
  <c r="K27" i="13"/>
  <c r="J27" i="13"/>
  <c r="I27" i="13"/>
  <c r="H27" i="13"/>
  <c r="F27" i="13"/>
  <c r="S19" i="13"/>
  <c r="R19" i="13"/>
  <c r="Q19" i="13"/>
  <c r="P19" i="13"/>
  <c r="O19" i="13"/>
  <c r="K19" i="13"/>
  <c r="J19" i="13"/>
  <c r="I19" i="13"/>
  <c r="H19" i="13"/>
  <c r="F19" i="13"/>
  <c r="S10" i="13"/>
  <c r="R10" i="13"/>
  <c r="Q10" i="13"/>
  <c r="Q9" i="13" s="1"/>
  <c r="Q8" i="13" s="1"/>
  <c r="P10" i="13"/>
  <c r="P9" i="13" s="1"/>
  <c r="P8" i="13" s="1"/>
  <c r="P77" i="13" s="1"/>
  <c r="P80" i="13" s="1"/>
  <c r="O10" i="13"/>
  <c r="K10" i="13"/>
  <c r="J10" i="13"/>
  <c r="J9" i="13" s="1"/>
  <c r="J8" i="13" s="1"/>
  <c r="I10" i="13"/>
  <c r="I9" i="13" s="1"/>
  <c r="I8" i="13" s="1"/>
  <c r="H10" i="13"/>
  <c r="F10" i="13"/>
  <c r="S9" i="13"/>
  <c r="S8" i="13" s="1"/>
  <c r="R9" i="13"/>
  <c r="R8" i="13" s="1"/>
  <c r="O9" i="13"/>
  <c r="O8" i="13" s="1"/>
  <c r="K9" i="13"/>
  <c r="K8" i="13" s="1"/>
  <c r="H9" i="13"/>
  <c r="H8" i="13" s="1"/>
  <c r="H77" i="13" s="1"/>
  <c r="H80" i="13" s="1"/>
  <c r="F9" i="13"/>
  <c r="F8" i="13" s="1"/>
  <c r="F77" i="13" s="1"/>
  <c r="F80" i="13" s="1"/>
  <c r="J77" i="13" l="1"/>
  <c r="J80" i="13" s="1"/>
  <c r="S81" i="13"/>
  <c r="S77" i="13"/>
  <c r="S80" i="13" s="1"/>
  <c r="R81" i="13"/>
  <c r="R77" i="13"/>
  <c r="R80" i="13" s="1"/>
  <c r="I77" i="13"/>
  <c r="I80" i="13" s="1"/>
  <c r="Q77" i="13"/>
  <c r="Q80" i="13" s="1"/>
  <c r="K77" i="13"/>
  <c r="K80" i="13" s="1"/>
  <c r="O77" i="13"/>
  <c r="O80" i="13" s="1"/>
  <c r="U77" i="13"/>
  <c r="U80" i="13" s="1"/>
  <c r="Y77" i="13"/>
  <c r="Y80" i="13" s="1"/>
</calcChain>
</file>

<file path=xl/sharedStrings.xml><?xml version="1.0" encoding="utf-8"?>
<sst xmlns="http://schemas.openxmlformats.org/spreadsheetml/2006/main" count="275" uniqueCount="208">
  <si>
    <t>индекс</t>
  </si>
  <si>
    <t>наименование циклов, разделов, дисциплин, профессиональныйх модулей, МДК, практик</t>
  </si>
  <si>
    <t>формы промежуточной аттестации</t>
  </si>
  <si>
    <t>учебная нагрузка обучающихся (час.)</t>
  </si>
  <si>
    <t>1 курс</t>
  </si>
  <si>
    <t>ОП.00</t>
  </si>
  <si>
    <t>ОП.01</t>
  </si>
  <si>
    <t>Дз</t>
  </si>
  <si>
    <t>ОП.02</t>
  </si>
  <si>
    <t>ОП.03</t>
  </si>
  <si>
    <t>ОП.04</t>
  </si>
  <si>
    <t>ОП.05</t>
  </si>
  <si>
    <t>Безопасность жизнедеятельности</t>
  </si>
  <si>
    <t>з</t>
  </si>
  <si>
    <t>1 семестр</t>
  </si>
  <si>
    <t>ОП.06</t>
  </si>
  <si>
    <t>П.00</t>
  </si>
  <si>
    <t>ПМ.01</t>
  </si>
  <si>
    <t>Эк</t>
  </si>
  <si>
    <t>МДК.01.01</t>
  </si>
  <si>
    <t>Э</t>
  </si>
  <si>
    <t>УП.01</t>
  </si>
  <si>
    <t>Учебная практика</t>
  </si>
  <si>
    <t>ПП.01</t>
  </si>
  <si>
    <t>Производственная практика</t>
  </si>
  <si>
    <t>всего часов</t>
  </si>
  <si>
    <t>зачетов</t>
  </si>
  <si>
    <t>МДК.01.02</t>
  </si>
  <si>
    <t>2 курс</t>
  </si>
  <si>
    <t>О.00</t>
  </si>
  <si>
    <t>ОУД.00</t>
  </si>
  <si>
    <t>Общеобразовательные учебные дисциплины</t>
  </si>
  <si>
    <t>ОУД.01</t>
  </si>
  <si>
    <t>Физическая культура</t>
  </si>
  <si>
    <t>ОУД.02</t>
  </si>
  <si>
    <t>Основы электротехники</t>
  </si>
  <si>
    <t>ОП.07</t>
  </si>
  <si>
    <t>ПМ.02</t>
  </si>
  <si>
    <t>МДК.02.01</t>
  </si>
  <si>
    <t>УП.02</t>
  </si>
  <si>
    <t>ПП.02</t>
  </si>
  <si>
    <t>распределение обязательной нагрузки по курсам и семестрам (час. в семестр)</t>
  </si>
  <si>
    <t>экзамен</t>
  </si>
  <si>
    <t>дифференцированный зачет</t>
  </si>
  <si>
    <t>зачет</t>
  </si>
  <si>
    <t>самостоятельная</t>
  </si>
  <si>
    <t>3 курс</t>
  </si>
  <si>
    <t>4 курс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</si>
  <si>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</si>
  <si>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</si>
  <si>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</si>
  <si>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</si>
  <si>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</si>
  <si>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</si>
  <si>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</si>
  <si>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Общеобразовательные цикл</t>
  </si>
  <si>
    <t>Общие</t>
  </si>
  <si>
    <t xml:space="preserve">Русский язык </t>
  </si>
  <si>
    <t>Литература</t>
  </si>
  <si>
    <t xml:space="preserve">ОУД.03 </t>
  </si>
  <si>
    <t>Иностранный язык</t>
  </si>
  <si>
    <t>ОУД.04</t>
  </si>
  <si>
    <t>Математика</t>
  </si>
  <si>
    <t>ОУД.05</t>
  </si>
  <si>
    <t>История</t>
  </si>
  <si>
    <t>ОУД.06</t>
  </si>
  <si>
    <t>ОУД.07</t>
  </si>
  <si>
    <t>Основы безопасности жизнедеятельности</t>
  </si>
  <si>
    <t>ОУД.08</t>
  </si>
  <si>
    <t>Астрономия</t>
  </si>
  <si>
    <t>По выбору из обязательных предметных областей</t>
  </si>
  <si>
    <t>ОУД.09</t>
  </si>
  <si>
    <t>Информатика</t>
  </si>
  <si>
    <t>ОУД.10</t>
  </si>
  <si>
    <t>Физика</t>
  </si>
  <si>
    <t>ОУД.11</t>
  </si>
  <si>
    <t>Химия</t>
  </si>
  <si>
    <t>ОУД.12</t>
  </si>
  <si>
    <t>Биология</t>
  </si>
  <si>
    <t>ОУД.13</t>
  </si>
  <si>
    <t>Обществознание (включая экономику и право)</t>
  </si>
  <si>
    <t>ОУД.14</t>
  </si>
  <si>
    <t>Родная литература</t>
  </si>
  <si>
    <t>Дополнительные</t>
  </si>
  <si>
    <t>ОУД.15</t>
  </si>
  <si>
    <t>География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</si>
  <si>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</si>
  <si>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</si>
  <si>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</si>
  <si>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</si>
  <si>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</si>
  <si>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</si>
  <si>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ОГСЭ.04</t>
  </si>
  <si>
    <t>ЕН.00</t>
  </si>
  <si>
    <t>Математический и общий естественнонаучный цикл</t>
  </si>
  <si>
    <t>ЕН.01</t>
  </si>
  <si>
    <t>ЕН.02</t>
  </si>
  <si>
    <t>Экологические основы природопользования</t>
  </si>
  <si>
    <t>ЕН.03</t>
  </si>
  <si>
    <t>Профессиональный цикл</t>
  </si>
  <si>
    <t>Информационные технологии в профессиональной деятельности</t>
  </si>
  <si>
    <t>ОП.08</t>
  </si>
  <si>
    <t>ОП.09</t>
  </si>
  <si>
    <t>ПМ.03</t>
  </si>
  <si>
    <t>МДК.03.01</t>
  </si>
  <si>
    <t>Дз/Дз</t>
  </si>
  <si>
    <t>ПП.03</t>
  </si>
  <si>
    <t>ПМ.04</t>
  </si>
  <si>
    <t>МДК.04.01</t>
  </si>
  <si>
    <t>ПП.04</t>
  </si>
  <si>
    <t>ПМ.05</t>
  </si>
  <si>
    <t>МДК.05.01</t>
  </si>
  <si>
    <t>УП.05</t>
  </si>
  <si>
    <t>ПП.05</t>
  </si>
  <si>
    <t>ПДП.00</t>
  </si>
  <si>
    <t>4 нед.</t>
  </si>
  <si>
    <t>6 нед.</t>
  </si>
  <si>
    <t>ГИА.00</t>
  </si>
  <si>
    <t>Государственная итоговая аттестация</t>
  </si>
  <si>
    <t xml:space="preserve">всего </t>
  </si>
  <si>
    <t>ОУД.16</t>
  </si>
  <si>
    <t>Экология</t>
  </si>
  <si>
    <t>МДК.02.02</t>
  </si>
  <si>
    <t>МДК.04.02</t>
  </si>
  <si>
    <t>Всего часов</t>
  </si>
  <si>
    <t>объем обязательной программы</t>
  </si>
  <si>
    <t>занятия во взаимодействии с преподавателем</t>
  </si>
  <si>
    <t>в том числе:</t>
  </si>
  <si>
    <t>всего часов (УД, МДК)</t>
  </si>
  <si>
    <t>УД, МДК</t>
  </si>
  <si>
    <t>практика</t>
  </si>
  <si>
    <t>консультации</t>
  </si>
  <si>
    <t>ПА (экзамен)</t>
  </si>
  <si>
    <t>теоретические занятия</t>
  </si>
  <si>
    <t>лабораторные и практические занятия</t>
  </si>
  <si>
    <t>курсовой проект (работа)</t>
  </si>
  <si>
    <t>учебная</t>
  </si>
  <si>
    <t>производственная</t>
  </si>
  <si>
    <t>Иностранный язык в профессиональной деятельности (базовая подготовка)</t>
  </si>
  <si>
    <t>Физическая культура (базовая подготовка)</t>
  </si>
  <si>
    <t>з/з/з/з</t>
  </si>
  <si>
    <t>ОГСЭ.05</t>
  </si>
  <si>
    <t>Психология общения</t>
  </si>
  <si>
    <t>Общепрофессиональный цикл</t>
  </si>
  <si>
    <t>Инженерная графика</t>
  </si>
  <si>
    <t>Техническая механика</t>
  </si>
  <si>
    <t>Основы геодезии</t>
  </si>
  <si>
    <t>Общие сведения об инженерных системах</t>
  </si>
  <si>
    <t>Экономика отрасли</t>
  </si>
  <si>
    <t>Основы предпринимательской деятельности</t>
  </si>
  <si>
    <t>Участие в проектировании зданий и сооружений</t>
  </si>
  <si>
    <t>Проектирование зданий и сооружений</t>
  </si>
  <si>
    <t>Дз/Дз/Дз</t>
  </si>
  <si>
    <t>Проект производства работ</t>
  </si>
  <si>
    <t>Эм.01</t>
  </si>
  <si>
    <t>Экзамен по модулю</t>
  </si>
  <si>
    <t>Выполнение технологических процессов на объекте капитального строительства</t>
  </si>
  <si>
    <t>Организация технологических процессов на объекте капитального строительства</t>
  </si>
  <si>
    <t>Э/Э</t>
  </si>
  <si>
    <t>Учёт и контроль технологических процессов на объекте капитального строительства</t>
  </si>
  <si>
    <t>Эм.02</t>
  </si>
  <si>
    <t>Организация деятельности структурных подразделений при выполнении строительно-монтажных, в том числе отделочных работ, эксплуатации, ремонте и реконструкции зданий и сооружений</t>
  </si>
  <si>
    <t>Управление деятельностью структурных подразделений при выполнении строительно-монтажных работ, в том числе отделочных работ эксплуатации, ремонте и реконструкции зданий и сооружений</t>
  </si>
  <si>
    <t>Эм.03</t>
  </si>
  <si>
    <t>Организация видов работ при эксплуатации и реконструкции строительных объектов</t>
  </si>
  <si>
    <t>Эксплуатация зданий и сооружений</t>
  </si>
  <si>
    <t>Реконструкция зданий и сооружений</t>
  </si>
  <si>
    <t>Эм.04</t>
  </si>
  <si>
    <t>Выполнение работ по одной или нескольким профессиям рабочих, должностям служащих (13450 Маляр строительный, 16671 Плотник)</t>
  </si>
  <si>
    <t>Производство работ по профессии "Маляр строительный"</t>
  </si>
  <si>
    <t>МДК.05.02</t>
  </si>
  <si>
    <t>Производство работ по профессии "Плотник"</t>
  </si>
  <si>
    <t>Эм.05</t>
  </si>
  <si>
    <t xml:space="preserve"> Преддипломная практика </t>
  </si>
  <si>
    <t>Итого</t>
  </si>
  <si>
    <t>Консультации на учебную группу за весь период обучения (включая консультации по учебным дисципинам общеобразовательного цикла) - 282 часа. Консультации и руководство по дипломному проекту - до 36 часов на одного выпускника.
Государственная итоговая аттестация включает в себя:
- выполнение дипломного проекта - 144 часа;
- выполнение демонстрационного экзамена - 36 часов;
- защита дипломного проекта - 36 часов.</t>
  </si>
  <si>
    <t>учебных дисциплин и МДК</t>
  </si>
  <si>
    <t>учебной практики</t>
  </si>
  <si>
    <t>производственной практики</t>
  </si>
  <si>
    <t>преддипломной практики</t>
  </si>
  <si>
    <t>государственной итоговой аттестации</t>
  </si>
  <si>
    <t>каникулярное время (нед.)</t>
  </si>
  <si>
    <t>количество</t>
  </si>
  <si>
    <t>экзаменов по УД и МДК</t>
  </si>
  <si>
    <t>экзаменов по модулю</t>
  </si>
  <si>
    <t>дифференцированных зачетов</t>
  </si>
  <si>
    <t>учебный план по специальности 08.02.01 Строительство и эксплуатация зданий и сооружений на 2023-2027 учебные годы (очная форма обучения)</t>
  </si>
  <si>
    <r>
      <t xml:space="preserve">                                                                               </t>
    </r>
    <r>
      <rPr>
        <sz val="14"/>
        <color rgb="FF000000"/>
        <rFont val="Times New Roman"/>
        <family val="1"/>
        <charset val="204"/>
      </rPr>
      <t xml:space="preserve">                                 Утверждаю:</t>
    </r>
  </si>
  <si>
    <r>
      <t xml:space="preserve">                                                                                                        </t>
    </r>
    <r>
      <rPr>
        <u/>
        <sz val="14"/>
        <color rgb="FF000000"/>
        <rFont val="Times New Roman"/>
        <family val="1"/>
        <charset val="204"/>
      </rPr>
      <t>Директор КГБПОУ«Боготольский техникум транспорта»</t>
    </r>
  </si>
  <si>
    <t xml:space="preserve">                                                                                                                                                           наименование образовательного учреждения</t>
  </si>
  <si>
    <r>
      <t xml:space="preserve">                                                                                                                                ____________________</t>
    </r>
    <r>
      <rPr>
        <sz val="14"/>
        <color theme="1"/>
        <rFont val="Times New Roman"/>
        <family val="1"/>
        <charset val="204"/>
      </rPr>
      <t xml:space="preserve"> А.Ф.Францевич</t>
    </r>
  </si>
  <si>
    <t xml:space="preserve">                                                                                                                                                 «_____»____________ 20 __ г.</t>
  </si>
  <si>
    <t>УЧЕБНЫЙ ПЛАН</t>
  </si>
  <si>
    <t xml:space="preserve">основной профессиональной образовательной программы </t>
  </si>
  <si>
    <t xml:space="preserve">                                                                       среднего профессионального образования</t>
  </si>
  <si>
    <r>
      <t xml:space="preserve">             </t>
    </r>
    <r>
      <rPr>
        <sz val="14"/>
        <color theme="1"/>
        <rFont val="Times New Roman"/>
        <family val="1"/>
        <charset val="204"/>
      </rPr>
      <t xml:space="preserve">                                 краевого государственного бюджетного профессионального </t>
    </r>
  </si>
  <si>
    <r>
      <t xml:space="preserve">                                           </t>
    </r>
    <r>
      <rPr>
        <u/>
        <sz val="14"/>
        <color theme="1"/>
        <rFont val="Times New Roman"/>
        <family val="1"/>
        <charset val="204"/>
      </rPr>
      <t>образовательного учреждения  «Боготольский техникум транспорта»</t>
    </r>
  </si>
  <si>
    <t>наименование образовательного учреждения</t>
  </si>
  <si>
    <t xml:space="preserve">по специальности среднего профессионального образования </t>
  </si>
  <si>
    <t>код и наименование профессии / специальности</t>
  </si>
  <si>
    <r>
      <t xml:space="preserve">                                                                     по программе  </t>
    </r>
    <r>
      <rPr>
        <u/>
        <sz val="14"/>
        <color rgb="FF000000"/>
        <rFont val="Times New Roman"/>
        <family val="1"/>
        <charset val="204"/>
      </rPr>
      <t xml:space="preserve">        базовой      </t>
    </r>
    <r>
      <rPr>
        <sz val="14"/>
        <color rgb="FF000000"/>
        <rFont val="Times New Roman"/>
        <family val="1"/>
        <charset val="204"/>
      </rPr>
      <t xml:space="preserve">    подготовки</t>
    </r>
  </si>
  <si>
    <r>
      <t xml:space="preserve">Квалификация:   </t>
    </r>
    <r>
      <rPr>
        <u/>
        <sz val="14"/>
        <color rgb="FF000000"/>
        <rFont val="Times New Roman"/>
        <family val="1"/>
        <charset val="204"/>
      </rPr>
      <t>"Техник"</t>
    </r>
  </si>
  <si>
    <r>
      <t xml:space="preserve">Форма обучения -  </t>
    </r>
    <r>
      <rPr>
        <u/>
        <sz val="14"/>
        <color rgb="FF000000"/>
        <rFont val="Times New Roman"/>
        <family val="1"/>
        <charset val="204"/>
      </rPr>
      <t>очная</t>
    </r>
  </si>
  <si>
    <r>
      <t xml:space="preserve">                                    Нормативный срок обучения  -</t>
    </r>
    <r>
      <rPr>
        <u/>
        <sz val="14"/>
        <color rgb="FF000000"/>
        <rFont val="Times New Roman"/>
        <family val="1"/>
        <charset val="204"/>
      </rPr>
      <t xml:space="preserve"> 3</t>
    </r>
    <r>
      <rPr>
        <sz val="14"/>
        <color rgb="FF000000"/>
        <rFont val="Times New Roman"/>
        <family val="1"/>
        <charset val="204"/>
      </rPr>
      <t xml:space="preserve"> года  </t>
    </r>
    <r>
      <rPr>
        <u/>
        <sz val="14"/>
        <color rgb="FF000000"/>
        <rFont val="Times New Roman"/>
        <family val="1"/>
        <charset val="204"/>
      </rPr>
      <t xml:space="preserve">10 </t>
    </r>
    <r>
      <rPr>
        <sz val="14"/>
        <color rgb="FF000000"/>
        <rFont val="Times New Roman"/>
        <family val="1"/>
        <charset val="204"/>
      </rPr>
      <t>месяцев</t>
    </r>
  </si>
  <si>
    <r>
      <t xml:space="preserve">                               на базе    </t>
    </r>
    <r>
      <rPr>
        <u/>
        <sz val="14"/>
        <color rgb="FF000000"/>
        <rFont val="Times New Roman"/>
        <family val="1"/>
        <charset val="204"/>
      </rPr>
      <t xml:space="preserve">основного общего </t>
    </r>
    <r>
      <rPr>
        <sz val="14"/>
        <color rgb="FF000000"/>
        <rFont val="Times New Roman"/>
        <family val="1"/>
        <charset val="204"/>
      </rPr>
      <t xml:space="preserve">   образования</t>
    </r>
  </si>
  <si>
    <r>
      <t xml:space="preserve">Профиль получаемого профессионального образования:     </t>
    </r>
    <r>
      <rPr>
        <u/>
        <sz val="14"/>
        <color theme="1"/>
        <rFont val="Times New Roman"/>
        <family val="1"/>
        <charset val="204"/>
      </rPr>
      <t>технический</t>
    </r>
  </si>
  <si>
    <r>
      <t xml:space="preserve">                                                                                                                                         </t>
    </r>
    <r>
      <rPr>
        <i/>
        <sz val="10"/>
        <color theme="1"/>
        <rFont val="Times New Roman"/>
        <family val="1"/>
        <charset val="204"/>
      </rPr>
      <t>при реализации программы среднего общего образования</t>
    </r>
  </si>
  <si>
    <r>
      <t xml:space="preserve">                                                          </t>
    </r>
    <r>
      <rPr>
        <b/>
        <u/>
        <sz val="14"/>
        <color rgb="FF000000"/>
        <rFont val="Times New Roman"/>
        <family val="1"/>
        <charset val="204"/>
      </rPr>
      <t>08.02.01  «Строительство и эксплуатация зданий и сооружений»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</si>
</sst>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color rgb="FF000000"/>
      <name val="Arial"/>
    </font>
    <font>
      <b/>
      <sz val="10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Arial"/>
    </font>
    <font>
      <sz val="10"/>
      <color theme="1"/>
      <name val="Times New Roman"/>
    </font>
    <font>
      <sz val="10"/>
      <name val="Times New Roman"/>
    </font>
    <font>
      <b/>
      <sz val="10"/>
      <color rgb="FF000000"/>
      <name val="&quot;Times New Roman&quot;"/>
    </font>
    <font>
      <b/>
      <sz val="10"/>
      <name val="Times New Roman"/>
    </font>
    <font>
      <sz val="10"/>
      <name val="Times New Roman"/>
    </font>
    <font>
      <b/>
      <sz val="10"/>
      <name val="Times New Roman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ourier New"/>
      <family val="3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00FF0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/>
    </xf>
    <xf numFmtId="0" fontId="3" fillId="3" borderId="0" xfId="0" applyFont="1" applyFill="1"/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/>
    </xf>
    <xf numFmtId="0" fontId="8" fillId="3" borderId="0" xfId="0" applyFont="1" applyFill="1"/>
    <xf numFmtId="0" fontId="5" fillId="3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1" xfId="0" applyFont="1" applyFill="1" applyBorder="1" applyAlignment="1"/>
    <xf numFmtId="0" fontId="9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/>
    <xf numFmtId="0" fontId="6" fillId="0" borderId="0" xfId="0" applyFont="1"/>
    <xf numFmtId="0" fontId="9" fillId="3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4" fillId="0" borderId="19" xfId="0" applyFont="1" applyBorder="1" applyAlignment="1">
      <alignment horizontal="center" vertical="center" textRotation="90" wrapText="1"/>
    </xf>
    <xf numFmtId="0" fontId="14" fillId="0" borderId="20" xfId="0" applyFont="1" applyBorder="1" applyAlignment="1">
      <alignment horizontal="center" vertical="center" textRotation="90" wrapText="1"/>
    </xf>
    <xf numFmtId="0" fontId="14" fillId="0" borderId="19" xfId="0" applyFont="1" applyBorder="1" applyAlignment="1">
      <alignment horizontal="center" vertical="center" textRotation="90"/>
    </xf>
    <xf numFmtId="0" fontId="14" fillId="0" borderId="20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3" fillId="3" borderId="19" xfId="0" applyFont="1" applyFill="1" applyBorder="1"/>
    <xf numFmtId="0" fontId="2" fillId="3" borderId="20" xfId="0" applyFont="1" applyFill="1" applyBorder="1"/>
    <xf numFmtId="0" fontId="10" fillId="3" borderId="20" xfId="0" applyFont="1" applyFill="1" applyBorder="1" applyAlignment="1">
      <alignment horizontal="center"/>
    </xf>
    <xf numFmtId="0" fontId="9" fillId="3" borderId="1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19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 applyAlignment="1"/>
    <xf numFmtId="0" fontId="5" fillId="4" borderId="1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2" fillId="4" borderId="19" xfId="0" applyFont="1" applyFill="1" applyBorder="1"/>
    <xf numFmtId="0" fontId="14" fillId="4" borderId="20" xfId="0" applyFont="1" applyFill="1" applyBorder="1"/>
    <xf numFmtId="0" fontId="14" fillId="4" borderId="19" xfId="0" applyFont="1" applyFill="1" applyBorder="1"/>
    <xf numFmtId="0" fontId="5" fillId="5" borderId="11" xfId="0" applyFont="1" applyFill="1" applyBorder="1" applyAlignment="1">
      <alignment horizontal="center"/>
    </xf>
    <xf numFmtId="0" fontId="5" fillId="5" borderId="11" xfId="0" applyFont="1" applyFill="1" applyBorder="1" applyAlignment="1"/>
    <xf numFmtId="0" fontId="5" fillId="5" borderId="1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12" fillId="5" borderId="19" xfId="0" applyFont="1" applyFill="1" applyBorder="1"/>
    <xf numFmtId="0" fontId="14" fillId="5" borderId="20" xfId="0" applyFont="1" applyFill="1" applyBorder="1"/>
    <xf numFmtId="0" fontId="14" fillId="5" borderId="19" xfId="0" applyFont="1" applyFill="1" applyBorder="1"/>
    <xf numFmtId="0" fontId="5" fillId="6" borderId="11" xfId="0" applyFont="1" applyFill="1" applyBorder="1"/>
    <xf numFmtId="0" fontId="5" fillId="6" borderId="11" xfId="0" applyFont="1" applyFill="1" applyBorder="1" applyAlignment="1"/>
    <xf numFmtId="0" fontId="5" fillId="6" borderId="1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12" fillId="6" borderId="19" xfId="0" applyFont="1" applyFill="1" applyBorder="1"/>
    <xf numFmtId="0" fontId="14" fillId="6" borderId="20" xfId="0" applyFont="1" applyFill="1" applyBorder="1"/>
    <xf numFmtId="0" fontId="14" fillId="6" borderId="19" xfId="0" applyFont="1" applyFill="1" applyBorder="1"/>
    <xf numFmtId="0" fontId="9" fillId="7" borderId="11" xfId="0" applyFont="1" applyFill="1" applyBorder="1" applyAlignment="1">
      <alignment horizontal="center"/>
    </xf>
    <xf numFmtId="0" fontId="9" fillId="7" borderId="11" xfId="0" applyFont="1" applyFill="1" applyBorder="1" applyAlignment="1"/>
    <xf numFmtId="0" fontId="10" fillId="8" borderId="20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3" fillId="7" borderId="20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/>
    </xf>
    <xf numFmtId="0" fontId="13" fillId="7" borderId="19" xfId="0" applyFont="1" applyFill="1" applyBorder="1"/>
    <xf numFmtId="0" fontId="2" fillId="7" borderId="20" xfId="0" applyFont="1" applyFill="1" applyBorder="1"/>
    <xf numFmtId="0" fontId="10" fillId="9" borderId="20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9" fillId="6" borderId="11" xfId="0" applyFont="1" applyFill="1" applyBorder="1"/>
    <xf numFmtId="0" fontId="10" fillId="6" borderId="19" xfId="0" applyFont="1" applyFill="1" applyBorder="1"/>
    <xf numFmtId="0" fontId="13" fillId="6" borderId="20" xfId="0" applyFont="1" applyFill="1" applyBorder="1"/>
    <xf numFmtId="0" fontId="13" fillId="6" borderId="19" xfId="0" applyFont="1" applyFill="1" applyBorder="1"/>
    <xf numFmtId="0" fontId="5" fillId="6" borderId="1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3" fillId="9" borderId="20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/>
    </xf>
    <xf numFmtId="0" fontId="13" fillId="10" borderId="19" xfId="0" applyFont="1" applyFill="1" applyBorder="1" applyAlignment="1">
      <alignment horizontal="center"/>
    </xf>
    <xf numFmtId="0" fontId="13" fillId="9" borderId="19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9" fillId="7" borderId="11" xfId="0" applyFont="1" applyFill="1" applyBorder="1" applyAlignment="1">
      <alignment wrapText="1"/>
    </xf>
    <xf numFmtId="0" fontId="1" fillId="4" borderId="19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/>
    </xf>
    <xf numFmtId="0" fontId="2" fillId="7" borderId="19" xfId="0" applyFont="1" applyFill="1" applyBorder="1"/>
    <xf numFmtId="0" fontId="13" fillId="8" borderId="19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6" fillId="7" borderId="11" xfId="0" applyFont="1" applyFill="1" applyBorder="1" applyAlignment="1"/>
    <xf numFmtId="0" fontId="6" fillId="7" borderId="1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/>
    </xf>
    <xf numFmtId="0" fontId="1" fillId="4" borderId="11" xfId="0" applyFont="1" applyFill="1" applyBorder="1" applyAlignment="1"/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4" fillId="12" borderId="11" xfId="0" applyFont="1" applyFill="1" applyBorder="1" applyAlignment="1"/>
    <xf numFmtId="0" fontId="4" fillId="12" borderId="1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9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0" fontId="6" fillId="7" borderId="5" xfId="0" applyFont="1" applyFill="1" applyBorder="1" applyAlignment="1">
      <alignment vertical="top" wrapText="1"/>
    </xf>
    <xf numFmtId="0" fontId="2" fillId="7" borderId="12" xfId="0" applyFont="1" applyFill="1" applyBorder="1"/>
    <xf numFmtId="0" fontId="2" fillId="7" borderId="6" xfId="0" applyFont="1" applyFill="1" applyBorder="1"/>
    <xf numFmtId="0" fontId="2" fillId="7" borderId="26" xfId="0" applyFont="1" applyFill="1" applyBorder="1"/>
    <xf numFmtId="0" fontId="0" fillId="7" borderId="0" xfId="0" applyFont="1" applyFill="1" applyAlignment="1"/>
    <xf numFmtId="0" fontId="2" fillId="7" borderId="16" xfId="0" applyFont="1" applyFill="1" applyBorder="1"/>
    <xf numFmtId="0" fontId="2" fillId="7" borderId="8" xfId="0" applyFont="1" applyFill="1" applyBorder="1"/>
    <xf numFmtId="0" fontId="2" fillId="7" borderId="13" xfId="0" applyFont="1" applyFill="1" applyBorder="1"/>
    <xf numFmtId="0" fontId="2" fillId="7" borderId="9" xfId="0" applyFont="1" applyFill="1" applyBorder="1"/>
    <xf numFmtId="0" fontId="5" fillId="0" borderId="4" xfId="0" applyFont="1" applyBorder="1" applyAlignment="1">
      <alignment horizontal="center" vertical="center" textRotation="90" wrapText="1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 applyAlignment="1">
      <alignment horizontal="center" vertical="center" textRotation="90"/>
    </xf>
    <xf numFmtId="0" fontId="1" fillId="7" borderId="5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/>
    </xf>
    <xf numFmtId="0" fontId="2" fillId="7" borderId="2" xfId="0" applyFont="1" applyFill="1" applyBorder="1"/>
    <xf numFmtId="0" fontId="2" fillId="7" borderId="3" xfId="0" applyFont="1" applyFill="1" applyBorder="1"/>
    <xf numFmtId="0" fontId="6" fillId="7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1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6" xfId="0" applyFont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15" fillId="0" borderId="0" xfId="0" applyFont="1"/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2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L32" sqref="F32:L32"/>
    </sheetView>
  </sheetViews>
  <sheetFormatPr defaultRowHeight="12.75"/>
  <sheetData>
    <row r="1" spans="1:16" ht="18.75">
      <c r="A1" s="225" t="s">
        <v>187</v>
      </c>
    </row>
    <row r="2" spans="1:16" ht="18.75">
      <c r="A2" s="226" t="s">
        <v>188</v>
      </c>
    </row>
    <row r="3" spans="1:16" ht="15">
      <c r="A3" s="227" t="s">
        <v>189</v>
      </c>
    </row>
    <row r="4" spans="1:16" ht="15">
      <c r="A4" s="227"/>
    </row>
    <row r="5" spans="1:16" ht="18.75">
      <c r="A5" s="228" t="s">
        <v>190</v>
      </c>
    </row>
    <row r="6" spans="1:16">
      <c r="A6" s="229"/>
    </row>
    <row r="7" spans="1:16" ht="18.75">
      <c r="A7" s="228" t="s">
        <v>191</v>
      </c>
    </row>
    <row r="8" spans="1:16" ht="18.75">
      <c r="A8" s="230"/>
    </row>
    <row r="9" spans="1:16" ht="18.75">
      <c r="A9" s="235" t="s">
        <v>192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1:16">
      <c r="A10" s="229"/>
    </row>
    <row r="11" spans="1:16" ht="18.75">
      <c r="A11" s="237" t="s">
        <v>193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</row>
    <row r="12" spans="1:16" ht="18.75">
      <c r="A12" s="231" t="s">
        <v>194</v>
      </c>
    </row>
    <row r="13" spans="1:16" ht="19.5">
      <c r="A13" s="232" t="s">
        <v>195</v>
      </c>
    </row>
    <row r="14" spans="1:16" ht="18.75">
      <c r="A14" s="231" t="s">
        <v>196</v>
      </c>
    </row>
    <row r="15" spans="1:16">
      <c r="A15" s="238" t="s">
        <v>197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</row>
    <row r="16" spans="1:16" ht="18.75" customHeight="1">
      <c r="A16" s="239" t="s">
        <v>198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</row>
    <row r="17" spans="1:16" ht="18.75">
      <c r="A17" s="236" t="s">
        <v>207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</row>
    <row r="18" spans="1:16">
      <c r="A18" s="238" t="s">
        <v>199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</row>
    <row r="19" spans="1:16" ht="18.75">
      <c r="A19" s="228" t="s">
        <v>200</v>
      </c>
    </row>
    <row r="20" spans="1:16" ht="18.75">
      <c r="A20" s="233"/>
    </row>
    <row r="21" spans="1:16" ht="18.75">
      <c r="A21" s="234"/>
    </row>
    <row r="22" spans="1:16" ht="18.75">
      <c r="A22" s="240" t="s">
        <v>201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</row>
    <row r="23" spans="1:16" ht="18.75">
      <c r="A23" s="240" t="s">
        <v>202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</row>
    <row r="24" spans="1:16" ht="18.75">
      <c r="A24" s="240" t="s">
        <v>203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</row>
    <row r="25" spans="1:16" ht="18.75">
      <c r="A25" s="240" t="s">
        <v>204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</row>
    <row r="26" spans="1:16" ht="18.75">
      <c r="A26" s="241" t="s">
        <v>205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</row>
    <row r="27" spans="1:16" ht="18.75">
      <c r="A27" s="237" t="s">
        <v>206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</row>
    <row r="28" spans="1:16">
      <c r="A28" s="242"/>
      <c r="B28" s="243"/>
    </row>
    <row r="29" spans="1:16">
      <c r="A29" s="229"/>
    </row>
    <row r="32" spans="1:16" ht="15">
      <c r="F32" s="244"/>
    </row>
  </sheetData>
  <mergeCells count="12">
    <mergeCell ref="A17:O17"/>
    <mergeCell ref="A22:P22"/>
    <mergeCell ref="A23:P23"/>
    <mergeCell ref="A24:P24"/>
    <mergeCell ref="A25:P25"/>
    <mergeCell ref="A26:P26"/>
    <mergeCell ref="A27:P27"/>
    <mergeCell ref="A9:O9"/>
    <mergeCell ref="A11:O11"/>
    <mergeCell ref="A15:P15"/>
    <mergeCell ref="A16:P16"/>
    <mergeCell ref="A18:P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4"/>
  <sheetViews>
    <sheetView workbookViewId="0">
      <selection activeCell="Z26" sqref="Z26"/>
    </sheetView>
  </sheetViews>
  <sheetFormatPr defaultColWidth="14.42578125" defaultRowHeight="15.75" customHeight="1"/>
  <cols>
    <col min="1" max="1" width="12.7109375" customWidth="1"/>
    <col min="2" max="2" width="48.28515625" customWidth="1"/>
    <col min="3" max="3" width="6.42578125" customWidth="1"/>
    <col min="4" max="4" width="9" customWidth="1"/>
    <col min="5" max="5" width="5.28515625" customWidth="1"/>
    <col min="6" max="6" width="5.42578125" customWidth="1"/>
    <col min="7" max="7" width="5.7109375" customWidth="1"/>
    <col min="8" max="8" width="6.28515625" customWidth="1"/>
    <col min="9" max="10" width="6" customWidth="1"/>
    <col min="11" max="11" width="7.85546875" customWidth="1"/>
    <col min="12" max="12" width="7" customWidth="1"/>
    <col min="13" max="17" width="5.140625" customWidth="1"/>
    <col min="18" max="18" width="6.7109375" customWidth="1"/>
    <col min="19" max="19" width="6.85546875" customWidth="1"/>
    <col min="20" max="20" width="6.5703125" customWidth="1"/>
    <col min="21" max="21" width="6.85546875" customWidth="1"/>
    <col min="22" max="22" width="7.7109375" customWidth="1"/>
    <col min="23" max="23" width="8" customWidth="1"/>
    <col min="24" max="24" width="6.85546875" customWidth="1"/>
    <col min="25" max="25" width="7.7109375" customWidth="1"/>
  </cols>
  <sheetData>
    <row r="1" spans="1:32" ht="12.75">
      <c r="A1" s="218" t="s">
        <v>186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5"/>
    </row>
    <row r="2" spans="1:32" ht="40.5" customHeight="1">
      <c r="A2" s="219" t="s">
        <v>0</v>
      </c>
      <c r="B2" s="220" t="s">
        <v>1</v>
      </c>
      <c r="C2" s="221" t="s">
        <v>2</v>
      </c>
      <c r="D2" s="214"/>
      <c r="E2" s="215"/>
      <c r="F2" s="217" t="s">
        <v>3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  <c r="R2" s="222" t="s">
        <v>41</v>
      </c>
      <c r="S2" s="223"/>
      <c r="T2" s="223"/>
      <c r="U2" s="223"/>
      <c r="V2" s="223"/>
      <c r="W2" s="223"/>
      <c r="X2" s="223"/>
      <c r="Y2" s="224"/>
    </row>
    <row r="3" spans="1:32" ht="12.75">
      <c r="A3" s="198"/>
      <c r="B3" s="198"/>
      <c r="C3" s="200" t="s">
        <v>42</v>
      </c>
      <c r="D3" s="197" t="s">
        <v>43</v>
      </c>
      <c r="E3" s="200" t="s">
        <v>44</v>
      </c>
      <c r="F3" s="197" t="s">
        <v>125</v>
      </c>
      <c r="G3" s="200" t="s">
        <v>45</v>
      </c>
      <c r="H3" s="213" t="s">
        <v>126</v>
      </c>
      <c r="I3" s="214"/>
      <c r="J3" s="214"/>
      <c r="K3" s="214"/>
      <c r="L3" s="214"/>
      <c r="M3" s="214"/>
      <c r="N3" s="214"/>
      <c r="O3" s="214"/>
      <c r="P3" s="214"/>
      <c r="Q3" s="215"/>
      <c r="R3" s="206" t="s">
        <v>4</v>
      </c>
      <c r="S3" s="207"/>
      <c r="T3" s="206" t="s">
        <v>28</v>
      </c>
      <c r="U3" s="207"/>
      <c r="V3" s="212" t="s">
        <v>46</v>
      </c>
      <c r="W3" s="207"/>
      <c r="X3" s="212" t="s">
        <v>47</v>
      </c>
      <c r="Y3" s="207"/>
    </row>
    <row r="4" spans="1:32" ht="12.75">
      <c r="A4" s="198"/>
      <c r="B4" s="198"/>
      <c r="C4" s="198"/>
      <c r="D4" s="198"/>
      <c r="E4" s="198"/>
      <c r="F4" s="198"/>
      <c r="G4" s="198"/>
      <c r="H4" s="200" t="s">
        <v>119</v>
      </c>
      <c r="I4" s="216" t="s">
        <v>127</v>
      </c>
      <c r="J4" s="214"/>
      <c r="K4" s="214"/>
      <c r="L4" s="214"/>
      <c r="M4" s="214"/>
      <c r="N4" s="214"/>
      <c r="O4" s="214"/>
      <c r="P4" s="214"/>
      <c r="Q4" s="215"/>
      <c r="R4" s="208"/>
      <c r="S4" s="209"/>
      <c r="T4" s="208"/>
      <c r="U4" s="209"/>
      <c r="V4" s="208"/>
      <c r="W4" s="209"/>
      <c r="X4" s="208"/>
      <c r="Y4" s="209"/>
    </row>
    <row r="5" spans="1:32" ht="12.75">
      <c r="A5" s="198"/>
      <c r="B5" s="198"/>
      <c r="C5" s="198"/>
      <c r="D5" s="198"/>
      <c r="E5" s="198"/>
      <c r="F5" s="198"/>
      <c r="G5" s="198"/>
      <c r="H5" s="198"/>
      <c r="I5" s="197" t="s">
        <v>128</v>
      </c>
      <c r="J5" s="217" t="s">
        <v>129</v>
      </c>
      <c r="K5" s="214"/>
      <c r="L5" s="215"/>
      <c r="M5" s="217" t="s">
        <v>130</v>
      </c>
      <c r="N5" s="215"/>
      <c r="O5" s="200" t="s">
        <v>131</v>
      </c>
      <c r="P5" s="221" t="s">
        <v>132</v>
      </c>
      <c r="Q5" s="215"/>
      <c r="R5" s="210"/>
      <c r="S5" s="211"/>
      <c r="T5" s="210"/>
      <c r="U5" s="211"/>
      <c r="V5" s="210"/>
      <c r="W5" s="211"/>
      <c r="X5" s="210"/>
      <c r="Y5" s="211"/>
    </row>
    <row r="6" spans="1:32" ht="101.25">
      <c r="A6" s="199"/>
      <c r="B6" s="199"/>
      <c r="C6" s="199"/>
      <c r="D6" s="199"/>
      <c r="E6" s="199"/>
      <c r="F6" s="199"/>
      <c r="G6" s="199"/>
      <c r="H6" s="199"/>
      <c r="I6" s="199"/>
      <c r="J6" s="8" t="s">
        <v>133</v>
      </c>
      <c r="K6" s="8" t="s">
        <v>134</v>
      </c>
      <c r="L6" s="8" t="s">
        <v>135</v>
      </c>
      <c r="M6" s="7" t="s">
        <v>136</v>
      </c>
      <c r="N6" s="19" t="s">
        <v>137</v>
      </c>
      <c r="O6" s="199"/>
      <c r="P6" s="7" t="s">
        <v>131</v>
      </c>
      <c r="Q6" s="20" t="s">
        <v>42</v>
      </c>
      <c r="R6" s="21" t="s">
        <v>14</v>
      </c>
      <c r="S6" s="22" t="s">
        <v>48</v>
      </c>
      <c r="T6" s="21" t="s">
        <v>49</v>
      </c>
      <c r="U6" s="22" t="s">
        <v>50</v>
      </c>
      <c r="V6" s="23" t="s">
        <v>51</v>
      </c>
      <c r="W6" s="24" t="s">
        <v>52</v>
      </c>
      <c r="X6" s="25" t="s">
        <v>53</v>
      </c>
      <c r="Y6" s="26" t="s">
        <v>54</v>
      </c>
    </row>
    <row r="7" spans="1:32" ht="12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27">
        <v>17</v>
      </c>
      <c r="R7" s="28">
        <v>18</v>
      </c>
      <c r="S7" s="29">
        <v>19</v>
      </c>
      <c r="T7" s="28">
        <v>20</v>
      </c>
      <c r="U7" s="29">
        <v>21</v>
      </c>
      <c r="V7" s="28">
        <v>22</v>
      </c>
      <c r="W7" s="29">
        <v>23</v>
      </c>
      <c r="X7" s="28">
        <v>24</v>
      </c>
      <c r="Y7" s="29">
        <v>25</v>
      </c>
    </row>
    <row r="8" spans="1:32" ht="12.75">
      <c r="A8" s="56" t="s">
        <v>29</v>
      </c>
      <c r="B8" s="57" t="s">
        <v>55</v>
      </c>
      <c r="C8" s="56">
        <v>3</v>
      </c>
      <c r="D8" s="56">
        <v>11</v>
      </c>
      <c r="E8" s="56">
        <v>3</v>
      </c>
      <c r="F8" s="56">
        <f>SUM(F9)</f>
        <v>1476</v>
      </c>
      <c r="G8" s="58"/>
      <c r="H8" s="56">
        <f t="shared" ref="H8:K8" si="0">SUM(H9)</f>
        <v>1476</v>
      </c>
      <c r="I8" s="56">
        <f t="shared" si="0"/>
        <v>1404</v>
      </c>
      <c r="J8" s="56">
        <f t="shared" si="0"/>
        <v>861</v>
      </c>
      <c r="K8" s="56">
        <f t="shared" si="0"/>
        <v>543</v>
      </c>
      <c r="L8" s="58"/>
      <c r="M8" s="58"/>
      <c r="N8" s="58"/>
      <c r="O8" s="56">
        <f t="shared" ref="O8:S8" si="1">SUM(O9)</f>
        <v>36</v>
      </c>
      <c r="P8" s="56">
        <f t="shared" si="1"/>
        <v>18</v>
      </c>
      <c r="Q8" s="59">
        <f t="shared" si="1"/>
        <v>18</v>
      </c>
      <c r="R8" s="60">
        <f t="shared" si="1"/>
        <v>612</v>
      </c>
      <c r="S8" s="61">
        <f t="shared" si="1"/>
        <v>864</v>
      </c>
      <c r="T8" s="62"/>
      <c r="U8" s="63"/>
      <c r="V8" s="64"/>
      <c r="W8" s="63"/>
      <c r="X8" s="64"/>
      <c r="Y8" s="63"/>
      <c r="Z8" s="10"/>
      <c r="AA8" s="10"/>
      <c r="AB8" s="10"/>
      <c r="AC8" s="10"/>
      <c r="AD8" s="10"/>
      <c r="AE8" s="10"/>
      <c r="AF8" s="10"/>
    </row>
    <row r="9" spans="1:32" ht="12.75">
      <c r="A9" s="65" t="s">
        <v>30</v>
      </c>
      <c r="B9" s="66" t="s">
        <v>31</v>
      </c>
      <c r="C9" s="65">
        <v>3</v>
      </c>
      <c r="D9" s="65">
        <v>11</v>
      </c>
      <c r="E9" s="65">
        <v>3</v>
      </c>
      <c r="F9" s="65">
        <f>SUM(F10,F19,F27)</f>
        <v>1476</v>
      </c>
      <c r="G9" s="67"/>
      <c r="H9" s="65">
        <f t="shared" ref="H9:K9" si="2">SUM(H10,H19,H27)</f>
        <v>1476</v>
      </c>
      <c r="I9" s="65">
        <f t="shared" si="2"/>
        <v>1404</v>
      </c>
      <c r="J9" s="65">
        <f t="shared" si="2"/>
        <v>861</v>
      </c>
      <c r="K9" s="65">
        <f t="shared" si="2"/>
        <v>543</v>
      </c>
      <c r="L9" s="67"/>
      <c r="M9" s="67"/>
      <c r="N9" s="67"/>
      <c r="O9" s="65">
        <f t="shared" ref="O9:Q9" si="3">SUM(O10,O19)</f>
        <v>36</v>
      </c>
      <c r="P9" s="65">
        <f t="shared" si="3"/>
        <v>18</v>
      </c>
      <c r="Q9" s="68">
        <f t="shared" si="3"/>
        <v>18</v>
      </c>
      <c r="R9" s="69">
        <f>SUM(R10,R19,R27)</f>
        <v>612</v>
      </c>
      <c r="S9" s="70">
        <f>SUM(S10,S19)</f>
        <v>864</v>
      </c>
      <c r="T9" s="71"/>
      <c r="U9" s="72"/>
      <c r="V9" s="73"/>
      <c r="W9" s="72"/>
      <c r="X9" s="73"/>
      <c r="Y9" s="72"/>
    </row>
    <row r="10" spans="1:32" ht="12.75">
      <c r="A10" s="74"/>
      <c r="B10" s="75" t="s">
        <v>56</v>
      </c>
      <c r="C10" s="76">
        <v>2</v>
      </c>
      <c r="D10" s="76">
        <v>5</v>
      </c>
      <c r="E10" s="76">
        <v>2</v>
      </c>
      <c r="F10" s="76">
        <f>SUM(F11:F18)</f>
        <v>934</v>
      </c>
      <c r="G10" s="74"/>
      <c r="H10" s="76">
        <f t="shared" ref="H10:K10" si="4">SUM(H11:H18)</f>
        <v>934</v>
      </c>
      <c r="I10" s="76">
        <f t="shared" si="4"/>
        <v>888</v>
      </c>
      <c r="J10" s="76">
        <f t="shared" si="4"/>
        <v>502</v>
      </c>
      <c r="K10" s="76">
        <f t="shared" si="4"/>
        <v>386</v>
      </c>
      <c r="L10" s="74"/>
      <c r="M10" s="74"/>
      <c r="N10" s="74"/>
      <c r="O10" s="76">
        <f t="shared" ref="O10:S10" si="5">SUM(O11:O18)</f>
        <v>22</v>
      </c>
      <c r="P10" s="76">
        <f t="shared" si="5"/>
        <v>12</v>
      </c>
      <c r="Q10" s="77">
        <f t="shared" si="5"/>
        <v>12</v>
      </c>
      <c r="R10" s="78">
        <f t="shared" si="5"/>
        <v>436</v>
      </c>
      <c r="S10" s="79">
        <f t="shared" si="5"/>
        <v>498</v>
      </c>
      <c r="T10" s="80"/>
      <c r="U10" s="81"/>
      <c r="V10" s="82"/>
      <c r="W10" s="81"/>
      <c r="X10" s="82"/>
      <c r="Y10" s="81"/>
    </row>
    <row r="11" spans="1:32" ht="12.75">
      <c r="A11" s="83" t="s">
        <v>32</v>
      </c>
      <c r="B11" s="84" t="s">
        <v>57</v>
      </c>
      <c r="C11" s="83" t="s">
        <v>20</v>
      </c>
      <c r="D11" s="83"/>
      <c r="E11" s="83"/>
      <c r="F11" s="12">
        <v>94</v>
      </c>
      <c r="G11" s="12"/>
      <c r="H11" s="11">
        <v>94</v>
      </c>
      <c r="I11" s="12">
        <v>80</v>
      </c>
      <c r="J11" s="12">
        <v>47</v>
      </c>
      <c r="K11" s="12">
        <v>33</v>
      </c>
      <c r="L11" s="12"/>
      <c r="M11" s="12"/>
      <c r="N11" s="12"/>
      <c r="O11" s="12">
        <v>2</v>
      </c>
      <c r="P11" s="12">
        <v>6</v>
      </c>
      <c r="Q11" s="30">
        <v>6</v>
      </c>
      <c r="R11" s="31">
        <v>38</v>
      </c>
      <c r="S11" s="85">
        <v>56</v>
      </c>
      <c r="T11" s="86"/>
      <c r="U11" s="87"/>
      <c r="V11" s="88"/>
      <c r="W11" s="87"/>
      <c r="X11" s="89"/>
      <c r="Y11" s="90"/>
    </row>
    <row r="12" spans="1:32" ht="12.75">
      <c r="A12" s="83" t="s">
        <v>34</v>
      </c>
      <c r="B12" s="84" t="s">
        <v>58</v>
      </c>
      <c r="C12" s="83"/>
      <c r="D12" s="83" t="s">
        <v>7</v>
      </c>
      <c r="E12" s="83"/>
      <c r="F12" s="12">
        <v>121</v>
      </c>
      <c r="G12" s="12"/>
      <c r="H12" s="11">
        <v>121</v>
      </c>
      <c r="I12" s="12">
        <v>117</v>
      </c>
      <c r="J12" s="12">
        <v>117</v>
      </c>
      <c r="K12" s="12"/>
      <c r="L12" s="12"/>
      <c r="M12" s="12"/>
      <c r="N12" s="12"/>
      <c r="O12" s="12">
        <v>4</v>
      </c>
      <c r="P12" s="12"/>
      <c r="Q12" s="30"/>
      <c r="R12" s="31">
        <v>52</v>
      </c>
      <c r="S12" s="91">
        <v>69</v>
      </c>
      <c r="T12" s="86"/>
      <c r="U12" s="87"/>
      <c r="V12" s="88"/>
      <c r="W12" s="87"/>
      <c r="X12" s="89"/>
      <c r="Y12" s="90"/>
    </row>
    <row r="13" spans="1:32" ht="12.75">
      <c r="A13" s="83" t="s">
        <v>59</v>
      </c>
      <c r="B13" s="84" t="s">
        <v>60</v>
      </c>
      <c r="C13" s="83"/>
      <c r="D13" s="83" t="s">
        <v>7</v>
      </c>
      <c r="E13" s="83"/>
      <c r="F13" s="12">
        <v>121</v>
      </c>
      <c r="G13" s="12"/>
      <c r="H13" s="11">
        <v>121</v>
      </c>
      <c r="I13" s="12">
        <v>117</v>
      </c>
      <c r="J13" s="12">
        <v>87</v>
      </c>
      <c r="K13" s="12">
        <v>30</v>
      </c>
      <c r="L13" s="12"/>
      <c r="M13" s="12"/>
      <c r="N13" s="12"/>
      <c r="O13" s="12">
        <v>4</v>
      </c>
      <c r="P13" s="12"/>
      <c r="Q13" s="30"/>
      <c r="R13" s="31">
        <v>52</v>
      </c>
      <c r="S13" s="91">
        <v>69</v>
      </c>
      <c r="T13" s="86"/>
      <c r="U13" s="87"/>
      <c r="V13" s="88"/>
      <c r="W13" s="87"/>
      <c r="X13" s="89"/>
      <c r="Y13" s="90"/>
    </row>
    <row r="14" spans="1:32" ht="12.75">
      <c r="A14" s="83" t="s">
        <v>61</v>
      </c>
      <c r="B14" s="84" t="s">
        <v>62</v>
      </c>
      <c r="C14" s="83" t="s">
        <v>20</v>
      </c>
      <c r="D14" s="83"/>
      <c r="E14" s="83"/>
      <c r="F14" s="12">
        <v>250</v>
      </c>
      <c r="G14" s="12"/>
      <c r="H14" s="11">
        <v>250</v>
      </c>
      <c r="I14" s="12">
        <v>234</v>
      </c>
      <c r="J14" s="12">
        <v>132</v>
      </c>
      <c r="K14" s="12">
        <v>102</v>
      </c>
      <c r="L14" s="12"/>
      <c r="M14" s="12"/>
      <c r="N14" s="12"/>
      <c r="O14" s="12">
        <v>4</v>
      </c>
      <c r="P14" s="12">
        <v>6</v>
      </c>
      <c r="Q14" s="30">
        <v>6</v>
      </c>
      <c r="R14" s="31">
        <v>108</v>
      </c>
      <c r="S14" s="85">
        <v>142</v>
      </c>
      <c r="T14" s="86"/>
      <c r="U14" s="87"/>
      <c r="V14" s="88"/>
      <c r="W14" s="87"/>
      <c r="X14" s="89"/>
      <c r="Y14" s="90"/>
    </row>
    <row r="15" spans="1:32" ht="12.75">
      <c r="A15" s="83" t="s">
        <v>63</v>
      </c>
      <c r="B15" s="84" t="s">
        <v>64</v>
      </c>
      <c r="C15" s="83"/>
      <c r="D15" s="83" t="s">
        <v>7</v>
      </c>
      <c r="E15" s="83"/>
      <c r="F15" s="12">
        <v>121</v>
      </c>
      <c r="G15" s="12"/>
      <c r="H15" s="11">
        <v>121</v>
      </c>
      <c r="I15" s="12">
        <v>117</v>
      </c>
      <c r="J15" s="12">
        <v>51</v>
      </c>
      <c r="K15" s="12">
        <v>66</v>
      </c>
      <c r="L15" s="12"/>
      <c r="M15" s="12"/>
      <c r="N15" s="12"/>
      <c r="O15" s="12">
        <v>4</v>
      </c>
      <c r="P15" s="12"/>
      <c r="Q15" s="30"/>
      <c r="R15" s="31">
        <v>69</v>
      </c>
      <c r="S15" s="91">
        <v>52</v>
      </c>
      <c r="T15" s="86"/>
      <c r="U15" s="87"/>
      <c r="V15" s="88"/>
      <c r="W15" s="87"/>
      <c r="X15" s="89"/>
      <c r="Y15" s="90"/>
    </row>
    <row r="16" spans="1:32" ht="12.75">
      <c r="A16" s="83" t="s">
        <v>65</v>
      </c>
      <c r="B16" s="84" t="s">
        <v>33</v>
      </c>
      <c r="C16" s="83"/>
      <c r="D16" s="83" t="s">
        <v>7</v>
      </c>
      <c r="E16" s="83" t="s">
        <v>13</v>
      </c>
      <c r="F16" s="12">
        <v>117</v>
      </c>
      <c r="G16" s="12"/>
      <c r="H16" s="11">
        <v>117</v>
      </c>
      <c r="I16" s="12">
        <v>117</v>
      </c>
      <c r="J16" s="12"/>
      <c r="K16" s="12">
        <v>117</v>
      </c>
      <c r="L16" s="12"/>
      <c r="M16" s="12"/>
      <c r="N16" s="12"/>
      <c r="O16" s="12"/>
      <c r="P16" s="12"/>
      <c r="Q16" s="30"/>
      <c r="R16" s="92">
        <v>45</v>
      </c>
      <c r="S16" s="91">
        <v>72</v>
      </c>
      <c r="T16" s="86"/>
      <c r="U16" s="87"/>
      <c r="V16" s="88"/>
      <c r="W16" s="87"/>
      <c r="X16" s="89"/>
      <c r="Y16" s="90"/>
    </row>
    <row r="17" spans="1:32" ht="12.75">
      <c r="A17" s="83" t="s">
        <v>66</v>
      </c>
      <c r="B17" s="84" t="s">
        <v>67</v>
      </c>
      <c r="C17" s="83"/>
      <c r="D17" s="83" t="s">
        <v>7</v>
      </c>
      <c r="E17" s="83"/>
      <c r="F17" s="12">
        <v>72</v>
      </c>
      <c r="G17" s="12"/>
      <c r="H17" s="11">
        <v>72</v>
      </c>
      <c r="I17" s="12">
        <v>70</v>
      </c>
      <c r="J17" s="12">
        <v>35</v>
      </c>
      <c r="K17" s="12">
        <v>35</v>
      </c>
      <c r="L17" s="12"/>
      <c r="M17" s="12"/>
      <c r="N17" s="12"/>
      <c r="O17" s="12">
        <v>2</v>
      </c>
      <c r="P17" s="12"/>
      <c r="Q17" s="30"/>
      <c r="R17" s="93">
        <v>72</v>
      </c>
      <c r="S17" s="40"/>
      <c r="T17" s="86"/>
      <c r="U17" s="87"/>
      <c r="V17" s="88"/>
      <c r="W17" s="87"/>
      <c r="X17" s="89"/>
      <c r="Y17" s="90"/>
    </row>
    <row r="18" spans="1:32" ht="12.75">
      <c r="A18" s="83" t="s">
        <v>68</v>
      </c>
      <c r="B18" s="84" t="s">
        <v>69</v>
      </c>
      <c r="C18" s="83"/>
      <c r="D18" s="83"/>
      <c r="E18" s="83" t="s">
        <v>13</v>
      </c>
      <c r="F18" s="12">
        <v>38</v>
      </c>
      <c r="G18" s="12"/>
      <c r="H18" s="11">
        <v>38</v>
      </c>
      <c r="I18" s="12">
        <v>36</v>
      </c>
      <c r="J18" s="12">
        <v>33</v>
      </c>
      <c r="K18" s="12">
        <v>3</v>
      </c>
      <c r="L18" s="12"/>
      <c r="M18" s="12"/>
      <c r="N18" s="12"/>
      <c r="O18" s="12">
        <v>2</v>
      </c>
      <c r="P18" s="12"/>
      <c r="Q18" s="30"/>
      <c r="R18" s="31"/>
      <c r="S18" s="94">
        <v>38</v>
      </c>
      <c r="T18" s="86"/>
      <c r="U18" s="87"/>
      <c r="V18" s="88"/>
      <c r="W18" s="87"/>
      <c r="X18" s="89"/>
      <c r="Y18" s="90"/>
    </row>
    <row r="19" spans="1:32" ht="12.75">
      <c r="A19" s="95"/>
      <c r="B19" s="75" t="s">
        <v>70</v>
      </c>
      <c r="C19" s="76">
        <v>1</v>
      </c>
      <c r="D19" s="76">
        <v>5</v>
      </c>
      <c r="E19" s="76">
        <v>1</v>
      </c>
      <c r="F19" s="76">
        <f>SUM(F20:F26)</f>
        <v>506</v>
      </c>
      <c r="G19" s="95"/>
      <c r="H19" s="76">
        <f t="shared" ref="H19:K19" si="6">SUM(H20:H26)</f>
        <v>506</v>
      </c>
      <c r="I19" s="76">
        <f t="shared" si="6"/>
        <v>480</v>
      </c>
      <c r="J19" s="76">
        <f t="shared" si="6"/>
        <v>327</v>
      </c>
      <c r="K19" s="76">
        <f t="shared" si="6"/>
        <v>153</v>
      </c>
      <c r="L19" s="95"/>
      <c r="M19" s="95"/>
      <c r="N19" s="95"/>
      <c r="O19" s="76">
        <f t="shared" ref="O19:S19" si="7">SUM(O20:O26)</f>
        <v>14</v>
      </c>
      <c r="P19" s="76">
        <f t="shared" si="7"/>
        <v>6</v>
      </c>
      <c r="Q19" s="77">
        <f t="shared" si="7"/>
        <v>6</v>
      </c>
      <c r="R19" s="78">
        <f t="shared" si="7"/>
        <v>140</v>
      </c>
      <c r="S19" s="79">
        <f t="shared" si="7"/>
        <v>366</v>
      </c>
      <c r="T19" s="96"/>
      <c r="U19" s="97"/>
      <c r="V19" s="98"/>
      <c r="W19" s="97"/>
      <c r="X19" s="98"/>
      <c r="Y19" s="97"/>
    </row>
    <row r="20" spans="1:32" ht="12.75">
      <c r="A20" s="83" t="s">
        <v>71</v>
      </c>
      <c r="B20" s="84" t="s">
        <v>72</v>
      </c>
      <c r="C20" s="83"/>
      <c r="D20" s="83" t="s">
        <v>7</v>
      </c>
      <c r="E20" s="83"/>
      <c r="F20" s="12">
        <v>104</v>
      </c>
      <c r="G20" s="12"/>
      <c r="H20" s="11">
        <v>104</v>
      </c>
      <c r="I20" s="12">
        <v>100</v>
      </c>
      <c r="J20" s="12">
        <v>45</v>
      </c>
      <c r="K20" s="12">
        <v>55</v>
      </c>
      <c r="L20" s="12"/>
      <c r="M20" s="12"/>
      <c r="N20" s="12"/>
      <c r="O20" s="12">
        <v>4</v>
      </c>
      <c r="P20" s="12"/>
      <c r="Q20" s="30"/>
      <c r="R20" s="31">
        <v>34</v>
      </c>
      <c r="S20" s="91">
        <v>70</v>
      </c>
      <c r="T20" s="86"/>
      <c r="U20" s="87"/>
      <c r="V20" s="88"/>
      <c r="W20" s="87"/>
      <c r="X20" s="89"/>
      <c r="Y20" s="90"/>
    </row>
    <row r="21" spans="1:32" ht="12.75">
      <c r="A21" s="83" t="s">
        <v>73</v>
      </c>
      <c r="B21" s="84" t="s">
        <v>74</v>
      </c>
      <c r="C21" s="83" t="s">
        <v>20</v>
      </c>
      <c r="D21" s="83"/>
      <c r="E21" s="83"/>
      <c r="F21" s="12">
        <v>106</v>
      </c>
      <c r="G21" s="12"/>
      <c r="H21" s="11">
        <v>106</v>
      </c>
      <c r="I21" s="12">
        <v>90</v>
      </c>
      <c r="J21" s="12">
        <v>43</v>
      </c>
      <c r="K21" s="12">
        <v>47</v>
      </c>
      <c r="L21" s="12"/>
      <c r="M21" s="12"/>
      <c r="N21" s="12"/>
      <c r="O21" s="12">
        <v>4</v>
      </c>
      <c r="P21" s="12">
        <v>6</v>
      </c>
      <c r="Q21" s="30">
        <v>6</v>
      </c>
      <c r="R21" s="31">
        <v>34</v>
      </c>
      <c r="S21" s="85">
        <v>72</v>
      </c>
      <c r="T21" s="86"/>
      <c r="U21" s="87"/>
      <c r="V21" s="88"/>
      <c r="W21" s="87"/>
      <c r="X21" s="89"/>
      <c r="Y21" s="90"/>
    </row>
    <row r="22" spans="1:32" ht="12.75">
      <c r="A22" s="83" t="s">
        <v>75</v>
      </c>
      <c r="B22" s="84" t="s">
        <v>76</v>
      </c>
      <c r="C22" s="83"/>
      <c r="D22" s="83" t="s">
        <v>7</v>
      </c>
      <c r="E22" s="83"/>
      <c r="F22" s="12">
        <v>82</v>
      </c>
      <c r="G22" s="12"/>
      <c r="H22" s="11">
        <v>82</v>
      </c>
      <c r="I22" s="12">
        <v>78</v>
      </c>
      <c r="J22" s="12">
        <v>71</v>
      </c>
      <c r="K22" s="12">
        <v>7</v>
      </c>
      <c r="L22" s="12"/>
      <c r="M22" s="12"/>
      <c r="N22" s="12"/>
      <c r="O22" s="12">
        <v>4</v>
      </c>
      <c r="P22" s="12"/>
      <c r="Q22" s="30"/>
      <c r="R22" s="31">
        <v>36</v>
      </c>
      <c r="S22" s="91">
        <v>46</v>
      </c>
      <c r="T22" s="86"/>
      <c r="U22" s="87"/>
      <c r="V22" s="88"/>
      <c r="W22" s="87"/>
      <c r="X22" s="89"/>
      <c r="Y22" s="90"/>
    </row>
    <row r="23" spans="1:32" ht="12.75">
      <c r="A23" s="83" t="s">
        <v>77</v>
      </c>
      <c r="B23" s="84" t="s">
        <v>80</v>
      </c>
      <c r="C23" s="83"/>
      <c r="D23" s="83" t="s">
        <v>7</v>
      </c>
      <c r="E23" s="83"/>
      <c r="F23" s="12">
        <v>110</v>
      </c>
      <c r="G23" s="12"/>
      <c r="H23" s="11">
        <v>110</v>
      </c>
      <c r="I23" s="12">
        <v>108</v>
      </c>
      <c r="J23" s="12">
        <v>79</v>
      </c>
      <c r="K23" s="12">
        <v>29</v>
      </c>
      <c r="L23" s="12"/>
      <c r="M23" s="12"/>
      <c r="N23" s="12"/>
      <c r="O23" s="12">
        <v>2</v>
      </c>
      <c r="P23" s="12"/>
      <c r="Q23" s="30"/>
      <c r="R23" s="31"/>
      <c r="S23" s="91">
        <v>110</v>
      </c>
      <c r="T23" s="86"/>
      <c r="U23" s="87"/>
      <c r="V23" s="88"/>
      <c r="W23" s="87"/>
      <c r="X23" s="89"/>
      <c r="Y23" s="90"/>
    </row>
    <row r="24" spans="1:32" ht="12.75">
      <c r="A24" s="83" t="s">
        <v>79</v>
      </c>
      <c r="B24" s="84" t="s">
        <v>85</v>
      </c>
      <c r="C24" s="83"/>
      <c r="D24" s="83" t="s">
        <v>7</v>
      </c>
      <c r="E24" s="83"/>
      <c r="F24" s="12">
        <v>36</v>
      </c>
      <c r="G24" s="12"/>
      <c r="H24" s="11">
        <v>36</v>
      </c>
      <c r="I24" s="12">
        <v>36</v>
      </c>
      <c r="J24" s="12">
        <v>27</v>
      </c>
      <c r="K24" s="12">
        <v>9</v>
      </c>
      <c r="L24" s="12"/>
      <c r="M24" s="12"/>
      <c r="N24" s="12"/>
      <c r="O24" s="12"/>
      <c r="P24" s="12"/>
      <c r="Q24" s="30"/>
      <c r="R24" s="31"/>
      <c r="S24" s="91">
        <v>36</v>
      </c>
      <c r="T24" s="86"/>
      <c r="U24" s="87"/>
      <c r="V24" s="88"/>
      <c r="W24" s="87"/>
      <c r="X24" s="89"/>
      <c r="Y24" s="90"/>
    </row>
    <row r="25" spans="1:32" ht="12.75">
      <c r="A25" s="83" t="s">
        <v>81</v>
      </c>
      <c r="B25" s="84" t="s">
        <v>121</v>
      </c>
      <c r="C25" s="83"/>
      <c r="D25" s="83" t="s">
        <v>7</v>
      </c>
      <c r="E25" s="83"/>
      <c r="F25" s="12">
        <v>36</v>
      </c>
      <c r="G25" s="12"/>
      <c r="H25" s="11">
        <v>36</v>
      </c>
      <c r="I25" s="12">
        <v>36</v>
      </c>
      <c r="J25" s="12">
        <v>30</v>
      </c>
      <c r="K25" s="12">
        <v>6</v>
      </c>
      <c r="L25" s="12"/>
      <c r="M25" s="12"/>
      <c r="N25" s="12"/>
      <c r="O25" s="12"/>
      <c r="P25" s="12"/>
      <c r="Q25" s="30"/>
      <c r="R25" s="93">
        <v>36</v>
      </c>
      <c r="S25" s="40"/>
      <c r="T25" s="86"/>
      <c r="U25" s="87"/>
      <c r="V25" s="88"/>
      <c r="W25" s="87"/>
      <c r="X25" s="89"/>
      <c r="Y25" s="90"/>
    </row>
    <row r="26" spans="1:32" ht="12.75">
      <c r="A26" s="83" t="s">
        <v>84</v>
      </c>
      <c r="B26" s="84" t="s">
        <v>82</v>
      </c>
      <c r="C26" s="83"/>
      <c r="D26" s="83"/>
      <c r="E26" s="83" t="s">
        <v>13</v>
      </c>
      <c r="F26" s="12">
        <v>32</v>
      </c>
      <c r="G26" s="12"/>
      <c r="H26" s="11">
        <v>32</v>
      </c>
      <c r="I26" s="12">
        <v>32</v>
      </c>
      <c r="J26" s="12">
        <v>32</v>
      </c>
      <c r="K26" s="12"/>
      <c r="L26" s="12"/>
      <c r="M26" s="12"/>
      <c r="N26" s="12"/>
      <c r="O26" s="12"/>
      <c r="P26" s="12"/>
      <c r="Q26" s="30"/>
      <c r="R26" s="31"/>
      <c r="S26" s="94">
        <v>32</v>
      </c>
      <c r="T26" s="86"/>
      <c r="U26" s="87"/>
      <c r="V26" s="88"/>
      <c r="W26" s="87"/>
      <c r="X26" s="89"/>
      <c r="Y26" s="90"/>
    </row>
    <row r="27" spans="1:32" ht="12.75">
      <c r="A27" s="76"/>
      <c r="B27" s="99" t="s">
        <v>83</v>
      </c>
      <c r="C27" s="76"/>
      <c r="D27" s="76">
        <v>1</v>
      </c>
      <c r="E27" s="76"/>
      <c r="F27" s="76">
        <f>SUM(F28)</f>
        <v>36</v>
      </c>
      <c r="G27" s="76"/>
      <c r="H27" s="76">
        <f t="shared" ref="H27:K27" si="8">SUM(H28)</f>
        <v>36</v>
      </c>
      <c r="I27" s="76">
        <f t="shared" si="8"/>
        <v>36</v>
      </c>
      <c r="J27" s="76">
        <f t="shared" si="8"/>
        <v>32</v>
      </c>
      <c r="K27" s="76">
        <f t="shared" si="8"/>
        <v>4</v>
      </c>
      <c r="L27" s="76"/>
      <c r="M27" s="76"/>
      <c r="N27" s="76"/>
      <c r="O27" s="76"/>
      <c r="P27" s="76"/>
      <c r="Q27" s="100"/>
      <c r="R27" s="78">
        <f>SUM(R28)</f>
        <v>36</v>
      </c>
      <c r="S27" s="101"/>
      <c r="T27" s="102"/>
      <c r="U27" s="103"/>
      <c r="V27" s="104"/>
      <c r="W27" s="103"/>
      <c r="X27" s="104"/>
      <c r="Y27" s="103"/>
      <c r="Z27" s="4"/>
      <c r="AA27" s="4"/>
      <c r="AB27" s="4"/>
      <c r="AC27" s="4"/>
      <c r="AD27" s="4"/>
      <c r="AE27" s="4"/>
      <c r="AF27" s="4"/>
    </row>
    <row r="28" spans="1:32" ht="12.75">
      <c r="A28" s="12" t="s">
        <v>120</v>
      </c>
      <c r="B28" s="18" t="s">
        <v>78</v>
      </c>
      <c r="C28" s="11"/>
      <c r="D28" s="12" t="s">
        <v>7</v>
      </c>
      <c r="E28" s="11"/>
      <c r="F28" s="12">
        <v>36</v>
      </c>
      <c r="G28" s="11"/>
      <c r="H28" s="11">
        <v>36</v>
      </c>
      <c r="I28" s="12">
        <v>36</v>
      </c>
      <c r="J28" s="12">
        <v>32</v>
      </c>
      <c r="K28" s="12">
        <v>4</v>
      </c>
      <c r="L28" s="11"/>
      <c r="M28" s="11"/>
      <c r="N28" s="11"/>
      <c r="O28" s="11"/>
      <c r="P28" s="11"/>
      <c r="Q28" s="32"/>
      <c r="R28" s="93">
        <v>36</v>
      </c>
      <c r="S28" s="33"/>
      <c r="T28" s="34"/>
      <c r="U28" s="35"/>
      <c r="V28" s="36"/>
      <c r="W28" s="35"/>
      <c r="X28" s="36"/>
      <c r="Y28" s="35"/>
      <c r="Z28" s="4"/>
      <c r="AA28" s="4"/>
      <c r="AB28" s="4"/>
      <c r="AC28" s="4"/>
      <c r="AD28" s="4"/>
      <c r="AE28" s="4"/>
      <c r="AF28" s="4"/>
    </row>
    <row r="29" spans="1:32" ht="12.75">
      <c r="A29" s="105" t="s">
        <v>86</v>
      </c>
      <c r="B29" s="106" t="s">
        <v>87</v>
      </c>
      <c r="C29" s="105"/>
      <c r="D29" s="105">
        <v>4</v>
      </c>
      <c r="E29" s="105">
        <v>5</v>
      </c>
      <c r="F29" s="105">
        <f t="shared" ref="F29:K29" si="9">SUM(F30:F34)</f>
        <v>468</v>
      </c>
      <c r="G29" s="105">
        <f t="shared" si="9"/>
        <v>60</v>
      </c>
      <c r="H29" s="105">
        <f t="shared" si="9"/>
        <v>408</v>
      </c>
      <c r="I29" s="105">
        <f t="shared" si="9"/>
        <v>404</v>
      </c>
      <c r="J29" s="105">
        <f t="shared" si="9"/>
        <v>56</v>
      </c>
      <c r="K29" s="105">
        <f t="shared" si="9"/>
        <v>348</v>
      </c>
      <c r="L29" s="105"/>
      <c r="M29" s="105"/>
      <c r="N29" s="105"/>
      <c r="O29" s="105">
        <f>SUM(O32)</f>
        <v>4</v>
      </c>
      <c r="P29" s="105"/>
      <c r="Q29" s="107"/>
      <c r="R29" s="108"/>
      <c r="S29" s="109"/>
      <c r="T29" s="110">
        <f t="shared" ref="T29:X29" si="10">SUM(T30:T34)</f>
        <v>92</v>
      </c>
      <c r="U29" s="111">
        <f t="shared" si="10"/>
        <v>116</v>
      </c>
      <c r="V29" s="112">
        <f t="shared" si="10"/>
        <v>92</v>
      </c>
      <c r="W29" s="111">
        <f t="shared" si="10"/>
        <v>112</v>
      </c>
      <c r="X29" s="112">
        <f t="shared" si="10"/>
        <v>56</v>
      </c>
      <c r="Y29" s="113"/>
      <c r="Z29" s="2"/>
      <c r="AA29" s="2"/>
      <c r="AB29" s="2"/>
      <c r="AC29" s="2"/>
      <c r="AD29" s="2"/>
      <c r="AE29" s="2"/>
      <c r="AF29" s="2"/>
    </row>
    <row r="30" spans="1:32" ht="12.75">
      <c r="A30" s="83" t="s">
        <v>88</v>
      </c>
      <c r="B30" s="84" t="s">
        <v>89</v>
      </c>
      <c r="C30" s="83"/>
      <c r="D30" s="83" t="s">
        <v>7</v>
      </c>
      <c r="E30" s="83"/>
      <c r="F30" s="83">
        <v>36</v>
      </c>
      <c r="G30" s="83"/>
      <c r="H30" s="114">
        <v>36</v>
      </c>
      <c r="I30" s="83">
        <v>36</v>
      </c>
      <c r="J30" s="83">
        <v>18</v>
      </c>
      <c r="K30" s="83">
        <v>18</v>
      </c>
      <c r="L30" s="83"/>
      <c r="M30" s="83"/>
      <c r="N30" s="83"/>
      <c r="O30" s="83"/>
      <c r="P30" s="83"/>
      <c r="Q30" s="115"/>
      <c r="R30" s="86"/>
      <c r="S30" s="116"/>
      <c r="T30" s="31"/>
      <c r="U30" s="46"/>
      <c r="V30" s="45"/>
      <c r="W30" s="117">
        <v>36</v>
      </c>
      <c r="X30" s="88"/>
      <c r="Y30" s="118"/>
    </row>
    <row r="31" spans="1:32" ht="12.75">
      <c r="A31" s="83" t="s">
        <v>90</v>
      </c>
      <c r="B31" s="84" t="s">
        <v>64</v>
      </c>
      <c r="C31" s="83"/>
      <c r="D31" s="83" t="s">
        <v>7</v>
      </c>
      <c r="E31" s="83"/>
      <c r="F31" s="83">
        <v>36</v>
      </c>
      <c r="G31" s="83"/>
      <c r="H31" s="114">
        <v>36</v>
      </c>
      <c r="I31" s="83">
        <v>36</v>
      </c>
      <c r="J31" s="83">
        <v>18</v>
      </c>
      <c r="K31" s="83">
        <v>18</v>
      </c>
      <c r="L31" s="83"/>
      <c r="M31" s="83"/>
      <c r="N31" s="83"/>
      <c r="O31" s="83"/>
      <c r="P31" s="83"/>
      <c r="Q31" s="115"/>
      <c r="R31" s="86"/>
      <c r="S31" s="116"/>
      <c r="T31" s="93">
        <v>36</v>
      </c>
      <c r="U31" s="46"/>
      <c r="V31" s="45"/>
      <c r="W31" s="46"/>
      <c r="X31" s="88"/>
      <c r="Y31" s="118"/>
    </row>
    <row r="32" spans="1:32" ht="25.5">
      <c r="A32" s="119" t="s">
        <v>91</v>
      </c>
      <c r="B32" s="120" t="s">
        <v>138</v>
      </c>
      <c r="C32" s="119"/>
      <c r="D32" s="119" t="s">
        <v>7</v>
      </c>
      <c r="E32" s="119"/>
      <c r="F32" s="119">
        <v>152</v>
      </c>
      <c r="G32" s="119">
        <v>12</v>
      </c>
      <c r="H32" s="121">
        <v>140</v>
      </c>
      <c r="I32" s="119">
        <v>136</v>
      </c>
      <c r="J32" s="119"/>
      <c r="K32" s="119">
        <v>136</v>
      </c>
      <c r="L32" s="119"/>
      <c r="M32" s="119"/>
      <c r="N32" s="119"/>
      <c r="O32" s="119">
        <v>4</v>
      </c>
      <c r="P32" s="119"/>
      <c r="Q32" s="122"/>
      <c r="R32" s="123"/>
      <c r="S32" s="124"/>
      <c r="T32" s="43">
        <v>28</v>
      </c>
      <c r="U32" s="47">
        <v>58</v>
      </c>
      <c r="V32" s="49">
        <v>36</v>
      </c>
      <c r="W32" s="125">
        <v>30</v>
      </c>
      <c r="X32" s="126"/>
      <c r="Y32" s="127"/>
      <c r="Z32" s="2"/>
      <c r="AA32" s="2"/>
      <c r="AB32" s="2"/>
      <c r="AC32" s="2"/>
      <c r="AD32" s="2"/>
      <c r="AE32" s="2"/>
      <c r="AF32" s="2"/>
    </row>
    <row r="33" spans="1:32" ht="12.75">
      <c r="A33" s="83" t="s">
        <v>92</v>
      </c>
      <c r="B33" s="84" t="s">
        <v>139</v>
      </c>
      <c r="C33" s="83"/>
      <c r="D33" s="83" t="s">
        <v>7</v>
      </c>
      <c r="E33" s="83" t="s">
        <v>140</v>
      </c>
      <c r="F33" s="83">
        <v>208</v>
      </c>
      <c r="G33" s="83">
        <v>48</v>
      </c>
      <c r="H33" s="114">
        <v>160</v>
      </c>
      <c r="I33" s="83">
        <v>160</v>
      </c>
      <c r="J33" s="83"/>
      <c r="K33" s="83">
        <v>160</v>
      </c>
      <c r="L33" s="83"/>
      <c r="M33" s="83"/>
      <c r="N33" s="83"/>
      <c r="O33" s="83"/>
      <c r="P33" s="83"/>
      <c r="Q33" s="115"/>
      <c r="R33" s="86"/>
      <c r="S33" s="116"/>
      <c r="T33" s="92">
        <v>28</v>
      </c>
      <c r="U33" s="128">
        <v>58</v>
      </c>
      <c r="V33" s="129">
        <v>56</v>
      </c>
      <c r="W33" s="128">
        <v>46</v>
      </c>
      <c r="X33" s="130">
        <v>20</v>
      </c>
      <c r="Y33" s="118"/>
    </row>
    <row r="34" spans="1:32" ht="12.75">
      <c r="A34" s="83" t="s">
        <v>141</v>
      </c>
      <c r="B34" s="13" t="s">
        <v>142</v>
      </c>
      <c r="C34" s="11"/>
      <c r="D34" s="11"/>
      <c r="E34" s="12" t="s">
        <v>13</v>
      </c>
      <c r="F34" s="12">
        <v>36</v>
      </c>
      <c r="G34" s="11"/>
      <c r="H34" s="11">
        <v>36</v>
      </c>
      <c r="I34" s="12">
        <v>36</v>
      </c>
      <c r="J34" s="12">
        <v>20</v>
      </c>
      <c r="K34" s="12">
        <v>16</v>
      </c>
      <c r="L34" s="11"/>
      <c r="M34" s="11"/>
      <c r="N34" s="11"/>
      <c r="O34" s="11"/>
      <c r="P34" s="11"/>
      <c r="Q34" s="32"/>
      <c r="R34" s="34"/>
      <c r="S34" s="33"/>
      <c r="T34" s="34"/>
      <c r="U34" s="35"/>
      <c r="V34" s="36"/>
      <c r="W34" s="35"/>
      <c r="X34" s="129">
        <v>36</v>
      </c>
      <c r="Y34" s="37"/>
      <c r="Z34" s="4"/>
      <c r="AA34" s="4"/>
      <c r="AB34" s="4"/>
      <c r="AC34" s="4"/>
      <c r="AD34" s="4"/>
      <c r="AE34" s="4"/>
      <c r="AF34" s="4"/>
    </row>
    <row r="35" spans="1:32" ht="12.75">
      <c r="A35" s="56" t="s">
        <v>93</v>
      </c>
      <c r="B35" s="57" t="s">
        <v>94</v>
      </c>
      <c r="C35" s="56"/>
      <c r="D35" s="56">
        <v>2</v>
      </c>
      <c r="E35" s="56">
        <v>1</v>
      </c>
      <c r="F35" s="56">
        <f t="shared" ref="F35:K35" si="11">SUM(F36:F38)</f>
        <v>148</v>
      </c>
      <c r="G35" s="56">
        <f t="shared" si="11"/>
        <v>12</v>
      </c>
      <c r="H35" s="56">
        <f t="shared" si="11"/>
        <v>136</v>
      </c>
      <c r="I35" s="56">
        <f t="shared" si="11"/>
        <v>132</v>
      </c>
      <c r="J35" s="56">
        <f t="shared" si="11"/>
        <v>80</v>
      </c>
      <c r="K35" s="56">
        <f t="shared" si="11"/>
        <v>52</v>
      </c>
      <c r="L35" s="56"/>
      <c r="M35" s="56"/>
      <c r="N35" s="56"/>
      <c r="O35" s="56">
        <f>SUM(O36:O38)</f>
        <v>4</v>
      </c>
      <c r="P35" s="56"/>
      <c r="Q35" s="131"/>
      <c r="R35" s="132"/>
      <c r="S35" s="133"/>
      <c r="T35" s="60">
        <f>SUM(T36)</f>
        <v>58</v>
      </c>
      <c r="U35" s="134">
        <f>SUM(U37)</f>
        <v>58</v>
      </c>
      <c r="V35" s="135"/>
      <c r="W35" s="134">
        <f>SUM(W36:W38)</f>
        <v>32</v>
      </c>
      <c r="X35" s="135"/>
      <c r="Y35" s="136"/>
    </row>
    <row r="36" spans="1:32" ht="12.75">
      <c r="A36" s="83" t="s">
        <v>95</v>
      </c>
      <c r="B36" s="84" t="s">
        <v>62</v>
      </c>
      <c r="C36" s="83"/>
      <c r="D36" s="83" t="s">
        <v>7</v>
      </c>
      <c r="E36" s="83"/>
      <c r="F36" s="83">
        <v>58</v>
      </c>
      <c r="G36" s="83">
        <v>6</v>
      </c>
      <c r="H36" s="114">
        <v>52</v>
      </c>
      <c r="I36" s="83">
        <v>50</v>
      </c>
      <c r="J36" s="83">
        <v>26</v>
      </c>
      <c r="K36" s="83">
        <v>24</v>
      </c>
      <c r="L36" s="83"/>
      <c r="M36" s="83"/>
      <c r="N36" s="83"/>
      <c r="O36" s="83">
        <v>2</v>
      </c>
      <c r="P36" s="83"/>
      <c r="Q36" s="115"/>
      <c r="R36" s="86"/>
      <c r="S36" s="116"/>
      <c r="T36" s="93">
        <v>58</v>
      </c>
      <c r="U36" s="46"/>
      <c r="V36" s="88"/>
      <c r="W36" s="87"/>
      <c r="X36" s="89"/>
      <c r="Y36" s="90"/>
    </row>
    <row r="37" spans="1:32" ht="12.75">
      <c r="A37" s="83" t="s">
        <v>96</v>
      </c>
      <c r="B37" s="137" t="s">
        <v>72</v>
      </c>
      <c r="C37" s="83"/>
      <c r="D37" s="83" t="s">
        <v>7</v>
      </c>
      <c r="E37" s="83"/>
      <c r="F37" s="83">
        <v>58</v>
      </c>
      <c r="G37" s="83">
        <v>6</v>
      </c>
      <c r="H37" s="114">
        <v>52</v>
      </c>
      <c r="I37" s="83">
        <v>50</v>
      </c>
      <c r="J37" s="83">
        <v>26</v>
      </c>
      <c r="K37" s="83">
        <v>24</v>
      </c>
      <c r="L37" s="83"/>
      <c r="M37" s="83"/>
      <c r="N37" s="83"/>
      <c r="O37" s="83">
        <v>2</v>
      </c>
      <c r="P37" s="83"/>
      <c r="Q37" s="115"/>
      <c r="R37" s="86"/>
      <c r="S37" s="116"/>
      <c r="T37" s="31"/>
      <c r="U37" s="117">
        <v>58</v>
      </c>
      <c r="V37" s="88"/>
      <c r="W37" s="87"/>
      <c r="X37" s="89"/>
      <c r="Y37" s="90"/>
    </row>
    <row r="38" spans="1:32" ht="12.75">
      <c r="A38" s="83" t="s">
        <v>98</v>
      </c>
      <c r="B38" s="13" t="s">
        <v>97</v>
      </c>
      <c r="C38" s="11"/>
      <c r="D38" s="11"/>
      <c r="E38" s="12" t="s">
        <v>13</v>
      </c>
      <c r="F38" s="12">
        <v>32</v>
      </c>
      <c r="G38" s="11"/>
      <c r="H38" s="11">
        <v>32</v>
      </c>
      <c r="I38" s="12">
        <v>32</v>
      </c>
      <c r="J38" s="12">
        <v>28</v>
      </c>
      <c r="K38" s="12">
        <v>4</v>
      </c>
      <c r="L38" s="11"/>
      <c r="M38" s="11"/>
      <c r="N38" s="11"/>
      <c r="O38" s="11"/>
      <c r="P38" s="11"/>
      <c r="Q38" s="32"/>
      <c r="R38" s="34"/>
      <c r="S38" s="33"/>
      <c r="T38" s="34"/>
      <c r="U38" s="35"/>
      <c r="V38" s="36"/>
      <c r="W38" s="128">
        <v>32</v>
      </c>
      <c r="X38" s="38"/>
      <c r="Y38" s="39"/>
      <c r="Z38" s="4"/>
      <c r="AA38" s="4"/>
      <c r="AB38" s="4"/>
      <c r="AC38" s="4"/>
      <c r="AD38" s="4"/>
      <c r="AE38" s="4"/>
      <c r="AF38" s="4"/>
    </row>
    <row r="39" spans="1:32" ht="12.75">
      <c r="A39" s="56" t="s">
        <v>5</v>
      </c>
      <c r="B39" s="57" t="s">
        <v>143</v>
      </c>
      <c r="C39" s="56">
        <v>1</v>
      </c>
      <c r="D39" s="56">
        <v>7</v>
      </c>
      <c r="E39" s="56">
        <v>1</v>
      </c>
      <c r="F39" s="56">
        <f t="shared" ref="F39:L39" si="12">SUM(F40:F48)</f>
        <v>674</v>
      </c>
      <c r="G39" s="56">
        <f t="shared" si="12"/>
        <v>64</v>
      </c>
      <c r="H39" s="56">
        <f t="shared" si="12"/>
        <v>610</v>
      </c>
      <c r="I39" s="56">
        <f t="shared" si="12"/>
        <v>580</v>
      </c>
      <c r="J39" s="56">
        <f t="shared" si="12"/>
        <v>290</v>
      </c>
      <c r="K39" s="56">
        <f t="shared" si="12"/>
        <v>270</v>
      </c>
      <c r="L39" s="56">
        <f t="shared" si="12"/>
        <v>20</v>
      </c>
      <c r="M39" s="56"/>
      <c r="N39" s="56"/>
      <c r="O39" s="56">
        <f t="shared" ref="O39:Q39" si="13">SUM(O40:O48)</f>
        <v>18</v>
      </c>
      <c r="P39" s="56">
        <f t="shared" si="13"/>
        <v>6</v>
      </c>
      <c r="Q39" s="59">
        <f t="shared" si="13"/>
        <v>6</v>
      </c>
      <c r="R39" s="132"/>
      <c r="S39" s="133"/>
      <c r="T39" s="60">
        <f t="shared" ref="T39:Y39" si="14">SUM(T40:T48)</f>
        <v>106</v>
      </c>
      <c r="U39" s="134">
        <f t="shared" si="14"/>
        <v>188</v>
      </c>
      <c r="V39" s="138">
        <f t="shared" si="14"/>
        <v>44</v>
      </c>
      <c r="W39" s="134">
        <f t="shared" si="14"/>
        <v>194</v>
      </c>
      <c r="X39" s="138">
        <f t="shared" si="14"/>
        <v>82</v>
      </c>
      <c r="Y39" s="134">
        <f t="shared" si="14"/>
        <v>60</v>
      </c>
    </row>
    <row r="40" spans="1:32" ht="12.75">
      <c r="A40" s="83" t="s">
        <v>6</v>
      </c>
      <c r="B40" s="13" t="s">
        <v>144</v>
      </c>
      <c r="C40" s="12"/>
      <c r="D40" s="12" t="s">
        <v>7</v>
      </c>
      <c r="E40" s="12"/>
      <c r="F40" s="12">
        <v>110</v>
      </c>
      <c r="G40" s="12">
        <v>14</v>
      </c>
      <c r="H40" s="11">
        <v>96</v>
      </c>
      <c r="I40" s="12">
        <v>92</v>
      </c>
      <c r="J40" s="12">
        <v>4</v>
      </c>
      <c r="K40" s="12">
        <v>88</v>
      </c>
      <c r="L40" s="12"/>
      <c r="M40" s="12"/>
      <c r="N40" s="12"/>
      <c r="O40" s="12">
        <v>4</v>
      </c>
      <c r="P40" s="12"/>
      <c r="Q40" s="30"/>
      <c r="R40" s="31"/>
      <c r="S40" s="40"/>
      <c r="T40" s="31">
        <v>60</v>
      </c>
      <c r="U40" s="91">
        <v>50</v>
      </c>
      <c r="V40" s="31"/>
      <c r="W40" s="40"/>
      <c r="X40" s="88"/>
      <c r="Y40" s="87"/>
    </row>
    <row r="41" spans="1:32" ht="12.75">
      <c r="A41" s="83" t="s">
        <v>8</v>
      </c>
      <c r="B41" s="13" t="s">
        <v>145</v>
      </c>
      <c r="C41" s="12" t="s">
        <v>20</v>
      </c>
      <c r="D41" s="12"/>
      <c r="E41" s="12"/>
      <c r="F41" s="12">
        <v>106</v>
      </c>
      <c r="G41" s="12">
        <v>12</v>
      </c>
      <c r="H41" s="11">
        <v>94</v>
      </c>
      <c r="I41" s="12">
        <v>80</v>
      </c>
      <c r="J41" s="12">
        <v>40</v>
      </c>
      <c r="K41" s="12">
        <v>40</v>
      </c>
      <c r="L41" s="12"/>
      <c r="M41" s="12"/>
      <c r="N41" s="12"/>
      <c r="O41" s="12">
        <v>2</v>
      </c>
      <c r="P41" s="12">
        <v>6</v>
      </c>
      <c r="Q41" s="30">
        <v>6</v>
      </c>
      <c r="R41" s="31"/>
      <c r="S41" s="40"/>
      <c r="T41" s="31">
        <v>46</v>
      </c>
      <c r="U41" s="85">
        <v>60</v>
      </c>
      <c r="V41" s="31"/>
      <c r="W41" s="40"/>
      <c r="X41" s="88"/>
      <c r="Y41" s="87"/>
    </row>
    <row r="42" spans="1:32" ht="12.75">
      <c r="A42" s="83" t="s">
        <v>9</v>
      </c>
      <c r="B42" s="13" t="s">
        <v>35</v>
      </c>
      <c r="C42" s="12"/>
      <c r="D42" s="12" t="s">
        <v>7</v>
      </c>
      <c r="E42" s="12"/>
      <c r="F42" s="12">
        <v>38</v>
      </c>
      <c r="G42" s="12"/>
      <c r="H42" s="11">
        <v>38</v>
      </c>
      <c r="I42" s="12">
        <v>36</v>
      </c>
      <c r="J42" s="12">
        <v>18</v>
      </c>
      <c r="K42" s="12">
        <v>18</v>
      </c>
      <c r="L42" s="12"/>
      <c r="M42" s="12"/>
      <c r="N42" s="12"/>
      <c r="O42" s="12">
        <v>2</v>
      </c>
      <c r="P42" s="12"/>
      <c r="Q42" s="30"/>
      <c r="R42" s="31"/>
      <c r="S42" s="40"/>
      <c r="T42" s="31"/>
      <c r="U42" s="91">
        <v>38</v>
      </c>
      <c r="V42" s="31"/>
      <c r="W42" s="40"/>
      <c r="X42" s="88"/>
      <c r="Y42" s="87"/>
    </row>
    <row r="43" spans="1:32" ht="12.75">
      <c r="A43" s="83" t="s">
        <v>10</v>
      </c>
      <c r="B43" s="13" t="s">
        <v>146</v>
      </c>
      <c r="C43" s="12"/>
      <c r="D43" s="12" t="s">
        <v>7</v>
      </c>
      <c r="E43" s="12"/>
      <c r="F43" s="12">
        <v>74</v>
      </c>
      <c r="G43" s="12">
        <v>8</v>
      </c>
      <c r="H43" s="11">
        <v>66</v>
      </c>
      <c r="I43" s="12">
        <v>64</v>
      </c>
      <c r="J43" s="12">
        <v>42</v>
      </c>
      <c r="K43" s="12">
        <v>22</v>
      </c>
      <c r="L43" s="12"/>
      <c r="M43" s="12"/>
      <c r="N43" s="12"/>
      <c r="O43" s="12">
        <v>2</v>
      </c>
      <c r="P43" s="12"/>
      <c r="Q43" s="30"/>
      <c r="R43" s="31"/>
      <c r="S43" s="40"/>
      <c r="T43" s="31"/>
      <c r="U43" s="40"/>
      <c r="V43" s="31">
        <v>24</v>
      </c>
      <c r="W43" s="91">
        <v>50</v>
      </c>
      <c r="X43" s="88"/>
      <c r="Y43" s="87"/>
    </row>
    <row r="44" spans="1:32" ht="12.75">
      <c r="A44" s="83" t="s">
        <v>11</v>
      </c>
      <c r="B44" s="13" t="s">
        <v>147</v>
      </c>
      <c r="C44" s="12"/>
      <c r="D44" s="12" t="s">
        <v>7</v>
      </c>
      <c r="E44" s="12"/>
      <c r="F44" s="12">
        <v>40</v>
      </c>
      <c r="G44" s="12"/>
      <c r="H44" s="11">
        <v>40</v>
      </c>
      <c r="I44" s="12">
        <v>38</v>
      </c>
      <c r="J44" s="12">
        <v>28</v>
      </c>
      <c r="K44" s="12">
        <v>10</v>
      </c>
      <c r="L44" s="12"/>
      <c r="M44" s="12"/>
      <c r="N44" s="12"/>
      <c r="O44" s="12">
        <v>2</v>
      </c>
      <c r="P44" s="12"/>
      <c r="Q44" s="30"/>
      <c r="R44" s="31"/>
      <c r="S44" s="40"/>
      <c r="T44" s="31"/>
      <c r="U44" s="91">
        <v>40</v>
      </c>
      <c r="V44" s="31"/>
      <c r="W44" s="40"/>
      <c r="X44" s="88"/>
      <c r="Y44" s="87"/>
    </row>
    <row r="45" spans="1:32" ht="25.5">
      <c r="A45" s="119" t="s">
        <v>15</v>
      </c>
      <c r="B45" s="41" t="s">
        <v>100</v>
      </c>
      <c r="C45" s="14"/>
      <c r="D45" s="14" t="s">
        <v>7</v>
      </c>
      <c r="E45" s="14"/>
      <c r="F45" s="14">
        <v>94</v>
      </c>
      <c r="G45" s="14">
        <v>10</v>
      </c>
      <c r="H45" s="15">
        <v>84</v>
      </c>
      <c r="I45" s="14">
        <v>82</v>
      </c>
      <c r="J45" s="14">
        <v>40</v>
      </c>
      <c r="K45" s="14">
        <v>42</v>
      </c>
      <c r="L45" s="14"/>
      <c r="M45" s="14"/>
      <c r="N45" s="14"/>
      <c r="O45" s="14">
        <v>2</v>
      </c>
      <c r="P45" s="14"/>
      <c r="Q45" s="42"/>
      <c r="R45" s="43"/>
      <c r="S45" s="44"/>
      <c r="T45" s="43"/>
      <c r="U45" s="44"/>
      <c r="V45" s="43">
        <v>20</v>
      </c>
      <c r="W45" s="139">
        <v>74</v>
      </c>
      <c r="X45" s="126"/>
      <c r="Y45" s="140"/>
      <c r="Z45" s="2"/>
      <c r="AA45" s="2"/>
      <c r="AB45" s="2"/>
      <c r="AC45" s="2"/>
      <c r="AD45" s="2"/>
      <c r="AE45" s="2"/>
      <c r="AF45" s="2"/>
    </row>
    <row r="46" spans="1:32" ht="12.75">
      <c r="A46" s="83" t="s">
        <v>36</v>
      </c>
      <c r="B46" s="13" t="s">
        <v>148</v>
      </c>
      <c r="C46" s="12"/>
      <c r="D46" s="12" t="s">
        <v>7</v>
      </c>
      <c r="E46" s="12"/>
      <c r="F46" s="12">
        <v>110</v>
      </c>
      <c r="G46" s="12">
        <v>20</v>
      </c>
      <c r="H46" s="11">
        <v>90</v>
      </c>
      <c r="I46" s="12">
        <v>88</v>
      </c>
      <c r="J46" s="12">
        <v>58</v>
      </c>
      <c r="K46" s="12">
        <v>10</v>
      </c>
      <c r="L46" s="12">
        <v>20</v>
      </c>
      <c r="M46" s="12"/>
      <c r="N46" s="12"/>
      <c r="O46" s="12">
        <v>2</v>
      </c>
      <c r="P46" s="12"/>
      <c r="Q46" s="30"/>
      <c r="R46" s="31"/>
      <c r="S46" s="40"/>
      <c r="T46" s="31"/>
      <c r="U46" s="40"/>
      <c r="V46" s="31"/>
      <c r="W46" s="40"/>
      <c r="X46" s="88">
        <v>68</v>
      </c>
      <c r="Y46" s="117">
        <v>42</v>
      </c>
    </row>
    <row r="47" spans="1:32" ht="12.75">
      <c r="A47" s="83" t="s">
        <v>101</v>
      </c>
      <c r="B47" s="13" t="s">
        <v>149</v>
      </c>
      <c r="C47" s="12"/>
      <c r="D47" s="12"/>
      <c r="E47" s="12" t="s">
        <v>13</v>
      </c>
      <c r="F47" s="12">
        <v>32</v>
      </c>
      <c r="G47" s="12"/>
      <c r="H47" s="11">
        <v>32</v>
      </c>
      <c r="I47" s="12">
        <v>32</v>
      </c>
      <c r="J47" s="12">
        <v>26</v>
      </c>
      <c r="K47" s="12">
        <v>6</v>
      </c>
      <c r="L47" s="12"/>
      <c r="M47" s="12"/>
      <c r="N47" s="12"/>
      <c r="O47" s="12"/>
      <c r="P47" s="12"/>
      <c r="Q47" s="30"/>
      <c r="R47" s="31"/>
      <c r="S47" s="40"/>
      <c r="T47" s="31"/>
      <c r="U47" s="40"/>
      <c r="V47" s="31"/>
      <c r="W47" s="40"/>
      <c r="X47" s="45">
        <v>14</v>
      </c>
      <c r="Y47" s="128">
        <v>18</v>
      </c>
    </row>
    <row r="48" spans="1:32" ht="12.75">
      <c r="A48" s="83" t="s">
        <v>102</v>
      </c>
      <c r="B48" s="13" t="s">
        <v>12</v>
      </c>
      <c r="C48" s="12"/>
      <c r="D48" s="12" t="s">
        <v>7</v>
      </c>
      <c r="E48" s="12"/>
      <c r="F48" s="12">
        <v>70</v>
      </c>
      <c r="G48" s="12"/>
      <c r="H48" s="11">
        <v>70</v>
      </c>
      <c r="I48" s="12">
        <v>68</v>
      </c>
      <c r="J48" s="12">
        <v>34</v>
      </c>
      <c r="K48" s="12">
        <v>34</v>
      </c>
      <c r="L48" s="12"/>
      <c r="M48" s="12"/>
      <c r="N48" s="12"/>
      <c r="O48" s="12">
        <v>2</v>
      </c>
      <c r="P48" s="12"/>
      <c r="Q48" s="30"/>
      <c r="R48" s="31"/>
      <c r="S48" s="40"/>
      <c r="T48" s="31"/>
      <c r="U48" s="40"/>
      <c r="V48" s="31"/>
      <c r="W48" s="91">
        <v>70</v>
      </c>
      <c r="X48" s="88"/>
      <c r="Y48" s="87"/>
    </row>
    <row r="49" spans="1:32" ht="12.75">
      <c r="A49" s="105" t="s">
        <v>16</v>
      </c>
      <c r="B49" s="141" t="s">
        <v>99</v>
      </c>
      <c r="C49" s="105">
        <f t="shared" ref="C49:D49" si="15">SUM(C50,C56,C62,C66,C71)</f>
        <v>11</v>
      </c>
      <c r="D49" s="105">
        <f t="shared" si="15"/>
        <v>18</v>
      </c>
      <c r="E49" s="105"/>
      <c r="F49" s="105">
        <f t="shared" ref="F49:Q49" si="16">SUM(F50,F56,F62,F66,F71)</f>
        <v>2814</v>
      </c>
      <c r="G49" s="105">
        <f t="shared" si="16"/>
        <v>201</v>
      </c>
      <c r="H49" s="105">
        <f t="shared" si="16"/>
        <v>2613</v>
      </c>
      <c r="I49" s="105">
        <f t="shared" si="16"/>
        <v>1577</v>
      </c>
      <c r="J49" s="105">
        <f t="shared" si="16"/>
        <v>829</v>
      </c>
      <c r="K49" s="105">
        <f t="shared" si="16"/>
        <v>618</v>
      </c>
      <c r="L49" s="105">
        <f t="shared" si="16"/>
        <v>130</v>
      </c>
      <c r="M49" s="105">
        <f t="shared" si="16"/>
        <v>288</v>
      </c>
      <c r="N49" s="105">
        <f t="shared" si="16"/>
        <v>576</v>
      </c>
      <c r="O49" s="105">
        <f t="shared" si="16"/>
        <v>70</v>
      </c>
      <c r="P49" s="105">
        <f t="shared" si="16"/>
        <v>36</v>
      </c>
      <c r="Q49" s="142">
        <f t="shared" si="16"/>
        <v>66</v>
      </c>
      <c r="R49" s="108"/>
      <c r="S49" s="109"/>
      <c r="T49" s="110">
        <f t="shared" ref="T49:Y49" si="17">SUM(T50,T56,T62,T66,T71)</f>
        <v>356</v>
      </c>
      <c r="U49" s="143">
        <f t="shared" si="17"/>
        <v>502</v>
      </c>
      <c r="V49" s="110">
        <f t="shared" si="17"/>
        <v>476</v>
      </c>
      <c r="W49" s="143">
        <f t="shared" si="17"/>
        <v>562</v>
      </c>
      <c r="X49" s="110">
        <f t="shared" si="17"/>
        <v>474</v>
      </c>
      <c r="Y49" s="143">
        <f t="shared" si="17"/>
        <v>444</v>
      </c>
    </row>
    <row r="50" spans="1:32" ht="12.75">
      <c r="A50" s="144" t="s">
        <v>17</v>
      </c>
      <c r="B50" s="145" t="s">
        <v>150</v>
      </c>
      <c r="C50" s="144">
        <v>3</v>
      </c>
      <c r="D50" s="144">
        <v>5</v>
      </c>
      <c r="E50" s="144"/>
      <c r="F50" s="144">
        <f t="shared" ref="F50:Q50" si="18">SUM(F51:F55)</f>
        <v>1056</v>
      </c>
      <c r="G50" s="144">
        <f t="shared" si="18"/>
        <v>70</v>
      </c>
      <c r="H50" s="144">
        <f t="shared" si="18"/>
        <v>986</v>
      </c>
      <c r="I50" s="144">
        <f t="shared" si="18"/>
        <v>746</v>
      </c>
      <c r="J50" s="144">
        <f t="shared" si="18"/>
        <v>465</v>
      </c>
      <c r="K50" s="144">
        <f t="shared" si="18"/>
        <v>151</v>
      </c>
      <c r="L50" s="144">
        <f t="shared" si="18"/>
        <v>130</v>
      </c>
      <c r="M50" s="144">
        <f t="shared" si="18"/>
        <v>108</v>
      </c>
      <c r="N50" s="144">
        <f t="shared" si="18"/>
        <v>72</v>
      </c>
      <c r="O50" s="144">
        <f t="shared" si="18"/>
        <v>30</v>
      </c>
      <c r="P50" s="144">
        <f t="shared" si="18"/>
        <v>12</v>
      </c>
      <c r="Q50" s="146">
        <f t="shared" si="18"/>
        <v>18</v>
      </c>
      <c r="R50" s="147"/>
      <c r="S50" s="148"/>
      <c r="T50" s="149">
        <f t="shared" ref="T50:X50" si="19">SUM(T51:T55)</f>
        <v>144</v>
      </c>
      <c r="U50" s="150">
        <f t="shared" si="19"/>
        <v>138</v>
      </c>
      <c r="V50" s="151">
        <f t="shared" si="19"/>
        <v>252</v>
      </c>
      <c r="W50" s="150">
        <f t="shared" si="19"/>
        <v>268</v>
      </c>
      <c r="X50" s="151">
        <f t="shared" si="19"/>
        <v>254</v>
      </c>
      <c r="Y50" s="152"/>
    </row>
    <row r="51" spans="1:32" ht="12.75">
      <c r="A51" s="83" t="s">
        <v>19</v>
      </c>
      <c r="B51" s="84" t="s">
        <v>151</v>
      </c>
      <c r="C51" s="83" t="s">
        <v>20</v>
      </c>
      <c r="D51" s="83" t="s">
        <v>152</v>
      </c>
      <c r="E51" s="83"/>
      <c r="F51" s="83">
        <v>668</v>
      </c>
      <c r="G51" s="83">
        <v>40</v>
      </c>
      <c r="H51" s="114">
        <v>628</v>
      </c>
      <c r="I51" s="83">
        <v>596</v>
      </c>
      <c r="J51" s="83">
        <v>404</v>
      </c>
      <c r="K51" s="83">
        <v>112</v>
      </c>
      <c r="L51" s="83">
        <v>80</v>
      </c>
      <c r="M51" s="83"/>
      <c r="N51" s="83"/>
      <c r="O51" s="83">
        <v>20</v>
      </c>
      <c r="P51" s="83">
        <v>6</v>
      </c>
      <c r="Q51" s="115">
        <v>6</v>
      </c>
      <c r="R51" s="86"/>
      <c r="S51" s="40"/>
      <c r="T51" s="93">
        <v>144</v>
      </c>
      <c r="U51" s="46">
        <v>138</v>
      </c>
      <c r="V51" s="130">
        <v>252</v>
      </c>
      <c r="W51" s="153">
        <v>134</v>
      </c>
      <c r="X51" s="154"/>
      <c r="Y51" s="90"/>
    </row>
    <row r="52" spans="1:32" ht="12.75">
      <c r="A52" s="83" t="s">
        <v>27</v>
      </c>
      <c r="B52" s="84" t="s">
        <v>153</v>
      </c>
      <c r="C52" s="83" t="s">
        <v>20</v>
      </c>
      <c r="D52" s="83"/>
      <c r="E52" s="83"/>
      <c r="F52" s="83">
        <v>202</v>
      </c>
      <c r="G52" s="83">
        <v>30</v>
      </c>
      <c r="H52" s="114">
        <v>172</v>
      </c>
      <c r="I52" s="83">
        <v>150</v>
      </c>
      <c r="J52" s="83">
        <v>61</v>
      </c>
      <c r="K52" s="83">
        <v>39</v>
      </c>
      <c r="L52" s="83">
        <v>50</v>
      </c>
      <c r="M52" s="83"/>
      <c r="N52" s="83"/>
      <c r="O52" s="83">
        <v>10</v>
      </c>
      <c r="P52" s="83">
        <v>6</v>
      </c>
      <c r="Q52" s="115">
        <v>6</v>
      </c>
      <c r="R52" s="86"/>
      <c r="S52" s="40"/>
      <c r="T52" s="31"/>
      <c r="U52" s="46"/>
      <c r="V52" s="88"/>
      <c r="W52" s="47">
        <v>62</v>
      </c>
      <c r="X52" s="155">
        <v>140</v>
      </c>
      <c r="Y52" s="90"/>
    </row>
    <row r="53" spans="1:32" ht="12.75">
      <c r="A53" s="83" t="s">
        <v>21</v>
      </c>
      <c r="B53" s="137" t="s">
        <v>22</v>
      </c>
      <c r="C53" s="83"/>
      <c r="D53" s="83" t="s">
        <v>7</v>
      </c>
      <c r="E53" s="83"/>
      <c r="F53" s="83">
        <v>108</v>
      </c>
      <c r="G53" s="83"/>
      <c r="H53" s="114">
        <v>108</v>
      </c>
      <c r="I53" s="83"/>
      <c r="J53" s="83"/>
      <c r="K53" s="83"/>
      <c r="L53" s="83"/>
      <c r="M53" s="83">
        <v>108</v>
      </c>
      <c r="N53" s="83"/>
      <c r="O53" s="83"/>
      <c r="P53" s="83"/>
      <c r="Q53" s="115"/>
      <c r="R53" s="86"/>
      <c r="S53" s="40"/>
      <c r="T53" s="31"/>
      <c r="U53" s="46"/>
      <c r="V53" s="88"/>
      <c r="W53" s="46">
        <v>72</v>
      </c>
      <c r="X53" s="156">
        <v>36</v>
      </c>
      <c r="Y53" s="140"/>
    </row>
    <row r="54" spans="1:32" ht="12.75">
      <c r="A54" s="83" t="s">
        <v>23</v>
      </c>
      <c r="B54" s="84" t="s">
        <v>24</v>
      </c>
      <c r="C54" s="83"/>
      <c r="D54" s="83" t="s">
        <v>7</v>
      </c>
      <c r="E54" s="83"/>
      <c r="F54" s="83">
        <v>72</v>
      </c>
      <c r="G54" s="83"/>
      <c r="H54" s="114">
        <v>72</v>
      </c>
      <c r="I54" s="83"/>
      <c r="J54" s="83"/>
      <c r="K54" s="83"/>
      <c r="L54" s="83"/>
      <c r="M54" s="83"/>
      <c r="N54" s="83">
        <v>72</v>
      </c>
      <c r="O54" s="83"/>
      <c r="P54" s="83"/>
      <c r="Q54" s="115"/>
      <c r="R54" s="86"/>
      <c r="S54" s="40"/>
      <c r="T54" s="31"/>
      <c r="U54" s="46"/>
      <c r="V54" s="88"/>
      <c r="W54" s="46"/>
      <c r="X54" s="156">
        <v>72</v>
      </c>
      <c r="Y54" s="140"/>
    </row>
    <row r="55" spans="1:32" ht="12.75">
      <c r="A55" s="83" t="s">
        <v>154</v>
      </c>
      <c r="B55" s="84" t="s">
        <v>155</v>
      </c>
      <c r="C55" s="83" t="s">
        <v>18</v>
      </c>
      <c r="D55" s="83"/>
      <c r="E55" s="83"/>
      <c r="F55" s="83">
        <v>6</v>
      </c>
      <c r="G55" s="83"/>
      <c r="H55" s="114">
        <v>6</v>
      </c>
      <c r="I55" s="83"/>
      <c r="J55" s="83"/>
      <c r="K55" s="83"/>
      <c r="L55" s="83"/>
      <c r="M55" s="83"/>
      <c r="N55" s="83"/>
      <c r="O55" s="83"/>
      <c r="P55" s="83"/>
      <c r="Q55" s="115">
        <v>6</v>
      </c>
      <c r="R55" s="86"/>
      <c r="S55" s="40"/>
      <c r="T55" s="31"/>
      <c r="U55" s="46"/>
      <c r="V55" s="88"/>
      <c r="W55" s="46"/>
      <c r="X55" s="155">
        <v>6</v>
      </c>
      <c r="Y55" s="140"/>
    </row>
    <row r="56" spans="1:32" ht="25.5">
      <c r="A56" s="144" t="s">
        <v>37</v>
      </c>
      <c r="B56" s="145" t="s">
        <v>156</v>
      </c>
      <c r="C56" s="144">
        <v>4</v>
      </c>
      <c r="D56" s="144">
        <v>4</v>
      </c>
      <c r="E56" s="144"/>
      <c r="F56" s="144">
        <f t="shared" ref="F56:K56" si="20">SUM(F57:F61)</f>
        <v>884</v>
      </c>
      <c r="G56" s="144">
        <f t="shared" si="20"/>
        <v>60</v>
      </c>
      <c r="H56" s="144">
        <f t="shared" si="20"/>
        <v>824</v>
      </c>
      <c r="I56" s="144">
        <f t="shared" si="20"/>
        <v>474</v>
      </c>
      <c r="J56" s="144">
        <f t="shared" si="20"/>
        <v>168</v>
      </c>
      <c r="K56" s="144">
        <f t="shared" si="20"/>
        <v>306</v>
      </c>
      <c r="L56" s="144"/>
      <c r="M56" s="144">
        <f t="shared" ref="M56:Q56" si="21">SUM(M57:M61)</f>
        <v>108</v>
      </c>
      <c r="N56" s="144">
        <f t="shared" si="21"/>
        <v>180</v>
      </c>
      <c r="O56" s="144">
        <f t="shared" si="21"/>
        <v>20</v>
      </c>
      <c r="P56" s="144">
        <f t="shared" si="21"/>
        <v>18</v>
      </c>
      <c r="Q56" s="146">
        <f t="shared" si="21"/>
        <v>24</v>
      </c>
      <c r="R56" s="147"/>
      <c r="S56" s="148"/>
      <c r="T56" s="149">
        <f t="shared" ref="T56:Y56" si="22">SUM(T57:T61)</f>
        <v>108</v>
      </c>
      <c r="U56" s="150">
        <f t="shared" si="22"/>
        <v>106</v>
      </c>
      <c r="V56" s="151">
        <f t="shared" si="22"/>
        <v>144</v>
      </c>
      <c r="W56" s="150">
        <f t="shared" si="22"/>
        <v>120</v>
      </c>
      <c r="X56" s="151">
        <f t="shared" si="22"/>
        <v>220</v>
      </c>
      <c r="Y56" s="150">
        <f t="shared" si="22"/>
        <v>186</v>
      </c>
    </row>
    <row r="57" spans="1:32" ht="25.5">
      <c r="A57" s="119" t="s">
        <v>38</v>
      </c>
      <c r="B57" s="120" t="s">
        <v>157</v>
      </c>
      <c r="C57" s="119" t="s">
        <v>158</v>
      </c>
      <c r="D57" s="119" t="s">
        <v>105</v>
      </c>
      <c r="E57" s="119"/>
      <c r="F57" s="119">
        <v>478</v>
      </c>
      <c r="G57" s="119">
        <v>50</v>
      </c>
      <c r="H57" s="121">
        <v>428</v>
      </c>
      <c r="I57" s="119">
        <v>394</v>
      </c>
      <c r="J57" s="119">
        <v>136</v>
      </c>
      <c r="K57" s="119">
        <v>258</v>
      </c>
      <c r="L57" s="119"/>
      <c r="M57" s="119"/>
      <c r="N57" s="119"/>
      <c r="O57" s="119">
        <v>10</v>
      </c>
      <c r="P57" s="119">
        <v>12</v>
      </c>
      <c r="Q57" s="122">
        <v>12</v>
      </c>
      <c r="R57" s="123"/>
      <c r="S57" s="124"/>
      <c r="T57" s="157">
        <v>108</v>
      </c>
      <c r="U57" s="125">
        <v>106</v>
      </c>
      <c r="V57" s="155">
        <v>144</v>
      </c>
      <c r="W57" s="158">
        <v>120</v>
      </c>
      <c r="X57" s="123"/>
      <c r="Y57" s="124"/>
      <c r="Z57" s="2"/>
      <c r="AA57" s="2"/>
      <c r="AB57" s="2"/>
      <c r="AC57" s="2"/>
      <c r="AD57" s="2"/>
      <c r="AE57" s="2"/>
      <c r="AF57" s="2"/>
    </row>
    <row r="58" spans="1:32" ht="25.5">
      <c r="A58" s="119" t="s">
        <v>122</v>
      </c>
      <c r="B58" s="159" t="s">
        <v>159</v>
      </c>
      <c r="C58" s="160" t="s">
        <v>20</v>
      </c>
      <c r="D58" s="160"/>
      <c r="E58" s="160"/>
      <c r="F58" s="160">
        <v>112</v>
      </c>
      <c r="G58" s="160">
        <v>10</v>
      </c>
      <c r="H58" s="161">
        <v>102</v>
      </c>
      <c r="I58" s="160">
        <v>80</v>
      </c>
      <c r="J58" s="160">
        <v>32</v>
      </c>
      <c r="K58" s="160">
        <v>48</v>
      </c>
      <c r="L58" s="160"/>
      <c r="M58" s="160"/>
      <c r="N58" s="160"/>
      <c r="O58" s="160">
        <v>10</v>
      </c>
      <c r="P58" s="160">
        <v>6</v>
      </c>
      <c r="Q58" s="162">
        <v>6</v>
      </c>
      <c r="R58" s="126"/>
      <c r="S58" s="140"/>
      <c r="T58" s="126"/>
      <c r="U58" s="140"/>
      <c r="V58" s="49"/>
      <c r="W58" s="47"/>
      <c r="X58" s="163">
        <v>112</v>
      </c>
      <c r="Y58" s="124"/>
      <c r="Z58" s="2"/>
      <c r="AA58" s="2"/>
      <c r="AB58" s="2"/>
      <c r="AC58" s="2"/>
      <c r="AD58" s="2"/>
      <c r="AE58" s="2"/>
      <c r="AF58" s="2"/>
    </row>
    <row r="59" spans="1:32" ht="12.75">
      <c r="A59" s="83" t="s">
        <v>39</v>
      </c>
      <c r="B59" s="164" t="s">
        <v>22</v>
      </c>
      <c r="C59" s="165"/>
      <c r="D59" s="165" t="s">
        <v>7</v>
      </c>
      <c r="E59" s="165"/>
      <c r="F59" s="165">
        <v>108</v>
      </c>
      <c r="G59" s="165"/>
      <c r="H59" s="166">
        <v>108</v>
      </c>
      <c r="I59" s="165"/>
      <c r="J59" s="165"/>
      <c r="K59" s="165"/>
      <c r="L59" s="165"/>
      <c r="M59" s="165">
        <v>108</v>
      </c>
      <c r="N59" s="165"/>
      <c r="O59" s="165"/>
      <c r="P59" s="165"/>
      <c r="Q59" s="167"/>
      <c r="R59" s="88"/>
      <c r="S59" s="87"/>
      <c r="T59" s="88"/>
      <c r="U59" s="87"/>
      <c r="V59" s="45"/>
      <c r="W59" s="46"/>
      <c r="X59" s="93">
        <v>108</v>
      </c>
      <c r="Y59" s="116"/>
    </row>
    <row r="60" spans="1:32" ht="12.75">
      <c r="A60" s="165" t="s">
        <v>40</v>
      </c>
      <c r="B60" s="164" t="s">
        <v>24</v>
      </c>
      <c r="C60" s="165"/>
      <c r="D60" s="165" t="s">
        <v>7</v>
      </c>
      <c r="E60" s="165"/>
      <c r="F60" s="165">
        <v>180</v>
      </c>
      <c r="G60" s="165"/>
      <c r="H60" s="166">
        <v>180</v>
      </c>
      <c r="I60" s="165"/>
      <c r="J60" s="165"/>
      <c r="K60" s="165"/>
      <c r="L60" s="165"/>
      <c r="M60" s="165"/>
      <c r="N60" s="165">
        <v>180</v>
      </c>
      <c r="O60" s="165"/>
      <c r="P60" s="165"/>
      <c r="Q60" s="167"/>
      <c r="R60" s="88"/>
      <c r="S60" s="87"/>
      <c r="T60" s="88"/>
      <c r="U60" s="87"/>
      <c r="V60" s="45"/>
      <c r="W60" s="46"/>
      <c r="X60" s="31"/>
      <c r="Y60" s="91">
        <v>180</v>
      </c>
    </row>
    <row r="61" spans="1:32" ht="12.75">
      <c r="A61" s="165" t="s">
        <v>160</v>
      </c>
      <c r="B61" s="164" t="s">
        <v>155</v>
      </c>
      <c r="C61" s="165" t="s">
        <v>18</v>
      </c>
      <c r="D61" s="165"/>
      <c r="E61" s="165"/>
      <c r="F61" s="165">
        <v>6</v>
      </c>
      <c r="G61" s="165"/>
      <c r="H61" s="166">
        <v>6</v>
      </c>
      <c r="I61" s="165"/>
      <c r="J61" s="165"/>
      <c r="K61" s="165"/>
      <c r="L61" s="165"/>
      <c r="M61" s="165"/>
      <c r="N61" s="165"/>
      <c r="O61" s="165"/>
      <c r="P61" s="165"/>
      <c r="Q61" s="167">
        <v>6</v>
      </c>
      <c r="R61" s="88"/>
      <c r="S61" s="87"/>
      <c r="T61" s="88"/>
      <c r="U61" s="87"/>
      <c r="V61" s="45"/>
      <c r="W61" s="46"/>
      <c r="X61" s="31"/>
      <c r="Y61" s="85">
        <v>6</v>
      </c>
    </row>
    <row r="62" spans="1:32" ht="51">
      <c r="A62" s="168" t="s">
        <v>103</v>
      </c>
      <c r="B62" s="169" t="s">
        <v>161</v>
      </c>
      <c r="C62" s="168">
        <v>2</v>
      </c>
      <c r="D62" s="168">
        <v>2</v>
      </c>
      <c r="E62" s="168"/>
      <c r="F62" s="168">
        <f t="shared" ref="F62:K62" si="23">SUM(F63:F65)</f>
        <v>254</v>
      </c>
      <c r="G62" s="168">
        <f t="shared" si="23"/>
        <v>30</v>
      </c>
      <c r="H62" s="168">
        <f t="shared" si="23"/>
        <v>224</v>
      </c>
      <c r="I62" s="168">
        <f t="shared" si="23"/>
        <v>88</v>
      </c>
      <c r="J62" s="168">
        <f t="shared" si="23"/>
        <v>40</v>
      </c>
      <c r="K62" s="168">
        <f t="shared" si="23"/>
        <v>48</v>
      </c>
      <c r="L62" s="168"/>
      <c r="M62" s="168"/>
      <c r="N62" s="168">
        <f t="shared" ref="N62:Q62" si="24">SUM(N63:N65)</f>
        <v>108</v>
      </c>
      <c r="O62" s="168">
        <f t="shared" si="24"/>
        <v>10</v>
      </c>
      <c r="P62" s="168">
        <f t="shared" si="24"/>
        <v>6</v>
      </c>
      <c r="Q62" s="170">
        <f t="shared" si="24"/>
        <v>12</v>
      </c>
      <c r="R62" s="171"/>
      <c r="S62" s="152"/>
      <c r="T62" s="171"/>
      <c r="U62" s="152"/>
      <c r="V62" s="151">
        <f t="shared" ref="V62:Y62" si="25">SUM(V63:V65)</f>
        <v>80</v>
      </c>
      <c r="W62" s="150">
        <f t="shared" si="25"/>
        <v>174</v>
      </c>
      <c r="X62" s="151">
        <f t="shared" si="25"/>
        <v>0</v>
      </c>
      <c r="Y62" s="150">
        <f t="shared" si="25"/>
        <v>0</v>
      </c>
    </row>
    <row r="63" spans="1:32" ht="51">
      <c r="A63" s="160" t="s">
        <v>104</v>
      </c>
      <c r="B63" s="48" t="s">
        <v>162</v>
      </c>
      <c r="C63" s="6" t="s">
        <v>20</v>
      </c>
      <c r="D63" s="6" t="s">
        <v>7</v>
      </c>
      <c r="E63" s="6"/>
      <c r="F63" s="6">
        <v>140</v>
      </c>
      <c r="G63" s="6">
        <v>30</v>
      </c>
      <c r="H63" s="1">
        <v>110</v>
      </c>
      <c r="I63" s="6">
        <v>88</v>
      </c>
      <c r="J63" s="6">
        <v>40</v>
      </c>
      <c r="K63" s="6">
        <v>48</v>
      </c>
      <c r="L63" s="6"/>
      <c r="M63" s="6"/>
      <c r="N63" s="6"/>
      <c r="O63" s="6">
        <v>10</v>
      </c>
      <c r="P63" s="6">
        <v>6</v>
      </c>
      <c r="Q63" s="52">
        <v>6</v>
      </c>
      <c r="R63" s="49"/>
      <c r="S63" s="47"/>
      <c r="T63" s="49"/>
      <c r="U63" s="47"/>
      <c r="V63" s="49">
        <v>80</v>
      </c>
      <c r="W63" s="158">
        <v>60</v>
      </c>
      <c r="X63" s="49"/>
      <c r="Y63" s="47"/>
      <c r="Z63" s="2"/>
      <c r="AA63" s="2"/>
      <c r="AB63" s="2"/>
      <c r="AC63" s="2"/>
      <c r="AD63" s="2"/>
      <c r="AE63" s="2"/>
      <c r="AF63" s="2"/>
    </row>
    <row r="64" spans="1:32" ht="12.75">
      <c r="A64" s="165" t="s">
        <v>106</v>
      </c>
      <c r="B64" s="50" t="s">
        <v>24</v>
      </c>
      <c r="C64" s="5"/>
      <c r="D64" s="5" t="s">
        <v>7</v>
      </c>
      <c r="E64" s="5"/>
      <c r="F64" s="5">
        <v>108</v>
      </c>
      <c r="G64" s="5"/>
      <c r="H64" s="3">
        <v>108</v>
      </c>
      <c r="I64" s="5"/>
      <c r="J64" s="5"/>
      <c r="K64" s="5"/>
      <c r="L64" s="5"/>
      <c r="M64" s="5"/>
      <c r="N64" s="5">
        <v>108</v>
      </c>
      <c r="O64" s="5"/>
      <c r="P64" s="5"/>
      <c r="Q64" s="51"/>
      <c r="R64" s="45"/>
      <c r="S64" s="46"/>
      <c r="T64" s="45"/>
      <c r="U64" s="46"/>
      <c r="V64" s="45"/>
      <c r="W64" s="117">
        <v>108</v>
      </c>
      <c r="X64" s="88"/>
      <c r="Y64" s="46"/>
    </row>
    <row r="65" spans="1:32" ht="12.75">
      <c r="A65" s="165" t="s">
        <v>163</v>
      </c>
      <c r="B65" s="16" t="s">
        <v>155</v>
      </c>
      <c r="C65" s="5" t="s">
        <v>18</v>
      </c>
      <c r="D65" s="5"/>
      <c r="E65" s="5"/>
      <c r="F65" s="5">
        <v>6</v>
      </c>
      <c r="G65" s="5"/>
      <c r="H65" s="3">
        <v>6</v>
      </c>
      <c r="I65" s="5"/>
      <c r="J65" s="5"/>
      <c r="K65" s="5"/>
      <c r="L65" s="5"/>
      <c r="M65" s="5"/>
      <c r="N65" s="5"/>
      <c r="O65" s="5"/>
      <c r="P65" s="5"/>
      <c r="Q65" s="51">
        <v>6</v>
      </c>
      <c r="R65" s="45"/>
      <c r="S65" s="46"/>
      <c r="T65" s="45"/>
      <c r="U65" s="46"/>
      <c r="V65" s="45"/>
      <c r="W65" s="153">
        <v>6</v>
      </c>
      <c r="X65" s="88"/>
      <c r="Y65" s="46"/>
    </row>
    <row r="66" spans="1:32" ht="25.5">
      <c r="A66" s="168" t="s">
        <v>107</v>
      </c>
      <c r="B66" s="172" t="s">
        <v>164</v>
      </c>
      <c r="C66" s="168">
        <v>1</v>
      </c>
      <c r="D66" s="168">
        <v>3</v>
      </c>
      <c r="E66" s="168"/>
      <c r="F66" s="168">
        <f t="shared" ref="F66:K66" si="26">SUM(F67:F70)</f>
        <v>258</v>
      </c>
      <c r="G66" s="168">
        <f t="shared" si="26"/>
        <v>25</v>
      </c>
      <c r="H66" s="168">
        <f t="shared" si="26"/>
        <v>233</v>
      </c>
      <c r="I66" s="168">
        <f t="shared" si="26"/>
        <v>145</v>
      </c>
      <c r="J66" s="168">
        <f t="shared" si="26"/>
        <v>63</v>
      </c>
      <c r="K66" s="168">
        <f t="shared" si="26"/>
        <v>82</v>
      </c>
      <c r="L66" s="168"/>
      <c r="M66" s="168"/>
      <c r="N66" s="168">
        <f t="shared" ref="N66:O66" si="27">SUM(N67:N70)</f>
        <v>72</v>
      </c>
      <c r="O66" s="168">
        <f t="shared" si="27"/>
        <v>10</v>
      </c>
      <c r="P66" s="168"/>
      <c r="Q66" s="170">
        <f>SUM(Q67:Q70)</f>
        <v>6</v>
      </c>
      <c r="R66" s="171"/>
      <c r="S66" s="152"/>
      <c r="T66" s="171"/>
      <c r="U66" s="152"/>
      <c r="V66" s="171"/>
      <c r="W66" s="152"/>
      <c r="X66" s="171"/>
      <c r="Y66" s="150">
        <f>SUM(Y67:Y70)</f>
        <v>258</v>
      </c>
    </row>
    <row r="67" spans="1:32" ht="12.75">
      <c r="A67" s="165" t="s">
        <v>108</v>
      </c>
      <c r="B67" s="164" t="s">
        <v>165</v>
      </c>
      <c r="C67" s="5"/>
      <c r="D67" s="5" t="s">
        <v>7</v>
      </c>
      <c r="E67" s="5"/>
      <c r="F67" s="5">
        <v>108</v>
      </c>
      <c r="G67" s="5">
        <v>20</v>
      </c>
      <c r="H67" s="3">
        <v>88</v>
      </c>
      <c r="I67" s="5">
        <v>83</v>
      </c>
      <c r="J67" s="5">
        <v>35</v>
      </c>
      <c r="K67" s="5">
        <v>48</v>
      </c>
      <c r="L67" s="5"/>
      <c r="M67" s="5"/>
      <c r="N67" s="5"/>
      <c r="O67" s="5">
        <v>5</v>
      </c>
      <c r="P67" s="5"/>
      <c r="Q67" s="51"/>
      <c r="R67" s="45"/>
      <c r="S67" s="46"/>
      <c r="T67" s="45"/>
      <c r="U67" s="46"/>
      <c r="V67" s="45"/>
      <c r="W67" s="46"/>
      <c r="X67" s="88"/>
      <c r="Y67" s="117">
        <v>108</v>
      </c>
    </row>
    <row r="68" spans="1:32" ht="12.75">
      <c r="A68" s="165" t="s">
        <v>123</v>
      </c>
      <c r="B68" s="164" t="s">
        <v>166</v>
      </c>
      <c r="C68" s="5"/>
      <c r="D68" s="5" t="s">
        <v>7</v>
      </c>
      <c r="E68" s="5"/>
      <c r="F68" s="5">
        <v>72</v>
      </c>
      <c r="G68" s="5">
        <v>5</v>
      </c>
      <c r="H68" s="3">
        <v>67</v>
      </c>
      <c r="I68" s="5">
        <v>62</v>
      </c>
      <c r="J68" s="5">
        <v>28</v>
      </c>
      <c r="K68" s="5">
        <v>34</v>
      </c>
      <c r="L68" s="5"/>
      <c r="M68" s="5"/>
      <c r="N68" s="5"/>
      <c r="O68" s="5">
        <v>5</v>
      </c>
      <c r="P68" s="5"/>
      <c r="Q68" s="51"/>
      <c r="R68" s="45"/>
      <c r="S68" s="46"/>
      <c r="T68" s="45"/>
      <c r="U68" s="46"/>
      <c r="V68" s="45"/>
      <c r="W68" s="46"/>
      <c r="X68" s="88"/>
      <c r="Y68" s="117">
        <v>72</v>
      </c>
    </row>
    <row r="69" spans="1:32" ht="12.75">
      <c r="A69" s="165" t="s">
        <v>109</v>
      </c>
      <c r="B69" s="164" t="s">
        <v>24</v>
      </c>
      <c r="C69" s="5"/>
      <c r="D69" s="5" t="s">
        <v>7</v>
      </c>
      <c r="E69" s="5"/>
      <c r="F69" s="5">
        <v>72</v>
      </c>
      <c r="G69" s="5"/>
      <c r="H69" s="3">
        <v>72</v>
      </c>
      <c r="I69" s="5"/>
      <c r="J69" s="5"/>
      <c r="K69" s="5"/>
      <c r="L69" s="5"/>
      <c r="M69" s="5"/>
      <c r="N69" s="5">
        <v>72</v>
      </c>
      <c r="O69" s="5"/>
      <c r="P69" s="5"/>
      <c r="Q69" s="51"/>
      <c r="R69" s="45"/>
      <c r="S69" s="46"/>
      <c r="T69" s="45"/>
      <c r="U69" s="46"/>
      <c r="V69" s="45"/>
      <c r="W69" s="46"/>
      <c r="X69" s="88"/>
      <c r="Y69" s="117">
        <v>72</v>
      </c>
    </row>
    <row r="70" spans="1:32" ht="12.75">
      <c r="A70" s="165" t="s">
        <v>167</v>
      </c>
      <c r="B70" s="164" t="s">
        <v>155</v>
      </c>
      <c r="C70" s="5" t="s">
        <v>18</v>
      </c>
      <c r="D70" s="5"/>
      <c r="E70" s="5"/>
      <c r="F70" s="5">
        <v>6</v>
      </c>
      <c r="G70" s="5"/>
      <c r="H70" s="3">
        <v>6</v>
      </c>
      <c r="I70" s="5"/>
      <c r="J70" s="5"/>
      <c r="K70" s="5"/>
      <c r="L70" s="5"/>
      <c r="M70" s="5"/>
      <c r="N70" s="5"/>
      <c r="O70" s="5"/>
      <c r="P70" s="5"/>
      <c r="Q70" s="51">
        <v>6</v>
      </c>
      <c r="R70" s="45"/>
      <c r="S70" s="46"/>
      <c r="T70" s="45"/>
      <c r="U70" s="46"/>
      <c r="V70" s="45"/>
      <c r="W70" s="46"/>
      <c r="X70" s="88"/>
      <c r="Y70" s="153">
        <v>6</v>
      </c>
    </row>
    <row r="71" spans="1:32" ht="38.25">
      <c r="A71" s="168" t="s">
        <v>110</v>
      </c>
      <c r="B71" s="172" t="s">
        <v>168</v>
      </c>
      <c r="C71" s="168">
        <v>1</v>
      </c>
      <c r="D71" s="168">
        <v>4</v>
      </c>
      <c r="E71" s="168"/>
      <c r="F71" s="168">
        <f t="shared" ref="F71:K71" si="28">SUM(F72:F76)</f>
        <v>362</v>
      </c>
      <c r="G71" s="168">
        <f t="shared" si="28"/>
        <v>16</v>
      </c>
      <c r="H71" s="168">
        <f t="shared" si="28"/>
        <v>346</v>
      </c>
      <c r="I71" s="168">
        <f t="shared" si="28"/>
        <v>124</v>
      </c>
      <c r="J71" s="168">
        <f t="shared" si="28"/>
        <v>93</v>
      </c>
      <c r="K71" s="168">
        <f t="shared" si="28"/>
        <v>31</v>
      </c>
      <c r="L71" s="168"/>
      <c r="M71" s="168">
        <f t="shared" ref="M71:N71" si="29">SUM(M72:M76)</f>
        <v>72</v>
      </c>
      <c r="N71" s="168">
        <f t="shared" si="29"/>
        <v>144</v>
      </c>
      <c r="O71" s="168"/>
      <c r="P71" s="168"/>
      <c r="Q71" s="170">
        <f>SUM(Q72:Q76)</f>
        <v>6</v>
      </c>
      <c r="R71" s="171"/>
      <c r="S71" s="152"/>
      <c r="T71" s="151">
        <f t="shared" ref="T71:U71" si="30">SUM(T72:T76)</f>
        <v>104</v>
      </c>
      <c r="U71" s="150">
        <f t="shared" si="30"/>
        <v>258</v>
      </c>
      <c r="V71" s="171"/>
      <c r="W71" s="152"/>
      <c r="X71" s="171"/>
      <c r="Y71" s="152"/>
    </row>
    <row r="72" spans="1:32" ht="25.5">
      <c r="A72" s="160" t="s">
        <v>111</v>
      </c>
      <c r="B72" s="48" t="s">
        <v>169</v>
      </c>
      <c r="C72" s="6"/>
      <c r="D72" s="6" t="s">
        <v>7</v>
      </c>
      <c r="E72" s="6"/>
      <c r="F72" s="6">
        <v>70</v>
      </c>
      <c r="G72" s="6">
        <v>8</v>
      </c>
      <c r="H72" s="1">
        <v>62</v>
      </c>
      <c r="I72" s="6">
        <v>62</v>
      </c>
      <c r="J72" s="6">
        <v>43</v>
      </c>
      <c r="K72" s="6">
        <v>19</v>
      </c>
      <c r="L72" s="6"/>
      <c r="M72" s="6"/>
      <c r="N72" s="6"/>
      <c r="O72" s="6"/>
      <c r="P72" s="6"/>
      <c r="Q72" s="52"/>
      <c r="R72" s="49"/>
      <c r="S72" s="47"/>
      <c r="T72" s="49">
        <v>34</v>
      </c>
      <c r="U72" s="125">
        <v>36</v>
      </c>
      <c r="V72" s="49"/>
      <c r="W72" s="47"/>
      <c r="X72" s="53"/>
      <c r="Y72" s="54"/>
      <c r="Z72" s="2"/>
      <c r="AA72" s="2"/>
      <c r="AB72" s="2"/>
      <c r="AC72" s="2"/>
      <c r="AD72" s="2"/>
      <c r="AE72" s="2"/>
      <c r="AF72" s="2"/>
    </row>
    <row r="73" spans="1:32" ht="12.75">
      <c r="A73" s="165" t="s">
        <v>170</v>
      </c>
      <c r="B73" s="16" t="s">
        <v>171</v>
      </c>
      <c r="C73" s="5"/>
      <c r="D73" s="5" t="s">
        <v>7</v>
      </c>
      <c r="E73" s="5"/>
      <c r="F73" s="5">
        <v>70</v>
      </c>
      <c r="G73" s="5">
        <v>8</v>
      </c>
      <c r="H73" s="3">
        <v>62</v>
      </c>
      <c r="I73" s="5">
        <v>62</v>
      </c>
      <c r="J73" s="5">
        <v>50</v>
      </c>
      <c r="K73" s="5">
        <v>12</v>
      </c>
      <c r="L73" s="5"/>
      <c r="M73" s="5"/>
      <c r="N73" s="5"/>
      <c r="O73" s="5"/>
      <c r="P73" s="5"/>
      <c r="Q73" s="51"/>
      <c r="R73" s="45"/>
      <c r="S73" s="46"/>
      <c r="T73" s="45">
        <v>34</v>
      </c>
      <c r="U73" s="117">
        <v>36</v>
      </c>
      <c r="V73" s="45"/>
      <c r="W73" s="46"/>
      <c r="X73" s="55"/>
      <c r="Y73" s="39"/>
    </row>
    <row r="74" spans="1:32" ht="12.75">
      <c r="A74" s="5" t="s">
        <v>112</v>
      </c>
      <c r="B74" s="16" t="s">
        <v>22</v>
      </c>
      <c r="C74" s="5"/>
      <c r="D74" s="5" t="s">
        <v>7</v>
      </c>
      <c r="E74" s="5"/>
      <c r="F74" s="5">
        <v>72</v>
      </c>
      <c r="G74" s="5"/>
      <c r="H74" s="3">
        <v>72</v>
      </c>
      <c r="I74" s="5"/>
      <c r="J74" s="5"/>
      <c r="K74" s="5"/>
      <c r="L74" s="5"/>
      <c r="M74" s="5">
        <v>72</v>
      </c>
      <c r="N74" s="5"/>
      <c r="O74" s="5"/>
      <c r="P74" s="5"/>
      <c r="Q74" s="51"/>
      <c r="R74" s="45"/>
      <c r="S74" s="46"/>
      <c r="T74" s="45">
        <v>36</v>
      </c>
      <c r="U74" s="117">
        <v>36</v>
      </c>
      <c r="V74" s="45"/>
      <c r="W74" s="46"/>
      <c r="X74" s="45"/>
      <c r="Y74" s="46"/>
      <c r="Z74" s="4"/>
      <c r="AA74" s="4"/>
      <c r="AB74" s="4"/>
      <c r="AC74" s="4"/>
      <c r="AD74" s="4"/>
      <c r="AE74" s="4"/>
      <c r="AF74" s="4"/>
    </row>
    <row r="75" spans="1:32" ht="12.75">
      <c r="A75" s="5" t="s">
        <v>113</v>
      </c>
      <c r="B75" s="16" t="s">
        <v>24</v>
      </c>
      <c r="C75" s="5"/>
      <c r="D75" s="5" t="s">
        <v>7</v>
      </c>
      <c r="E75" s="5"/>
      <c r="F75" s="5">
        <v>144</v>
      </c>
      <c r="G75" s="5"/>
      <c r="H75" s="3">
        <v>144</v>
      </c>
      <c r="I75" s="5"/>
      <c r="J75" s="5"/>
      <c r="K75" s="5"/>
      <c r="L75" s="5"/>
      <c r="M75" s="5"/>
      <c r="N75" s="5">
        <v>144</v>
      </c>
      <c r="O75" s="5"/>
      <c r="P75" s="5"/>
      <c r="Q75" s="51"/>
      <c r="R75" s="45"/>
      <c r="S75" s="46"/>
      <c r="T75" s="45"/>
      <c r="U75" s="117">
        <v>144</v>
      </c>
      <c r="V75" s="45"/>
      <c r="W75" s="46"/>
      <c r="X75" s="45"/>
      <c r="Y75" s="46"/>
      <c r="Z75" s="4"/>
      <c r="AA75" s="4"/>
      <c r="AB75" s="4"/>
      <c r="AC75" s="4"/>
      <c r="AD75" s="4"/>
      <c r="AE75" s="4"/>
      <c r="AF75" s="4"/>
    </row>
    <row r="76" spans="1:32" ht="12.75">
      <c r="A76" s="5" t="s">
        <v>172</v>
      </c>
      <c r="B76" s="16" t="s">
        <v>155</v>
      </c>
      <c r="C76" s="5" t="s">
        <v>18</v>
      </c>
      <c r="D76" s="5"/>
      <c r="E76" s="5"/>
      <c r="F76" s="5">
        <v>6</v>
      </c>
      <c r="G76" s="5"/>
      <c r="H76" s="3">
        <v>6</v>
      </c>
      <c r="I76" s="5"/>
      <c r="J76" s="5"/>
      <c r="K76" s="5"/>
      <c r="L76" s="5"/>
      <c r="M76" s="5"/>
      <c r="N76" s="5"/>
      <c r="O76" s="5"/>
      <c r="P76" s="5"/>
      <c r="Q76" s="51">
        <v>6</v>
      </c>
      <c r="R76" s="45"/>
      <c r="S76" s="46"/>
      <c r="T76" s="45"/>
      <c r="U76" s="153">
        <v>6</v>
      </c>
      <c r="V76" s="45"/>
      <c r="W76" s="46"/>
      <c r="X76" s="45"/>
      <c r="Y76" s="46"/>
      <c r="Z76" s="4"/>
      <c r="AA76" s="4"/>
      <c r="AB76" s="4"/>
      <c r="AC76" s="4"/>
      <c r="AD76" s="4"/>
      <c r="AE76" s="4"/>
      <c r="AF76" s="4"/>
    </row>
    <row r="77" spans="1:32" ht="12.75">
      <c r="A77" s="173"/>
      <c r="B77" s="174" t="s">
        <v>124</v>
      </c>
      <c r="C77" s="175">
        <f>SUM(C8,C39,C49)</f>
        <v>15</v>
      </c>
      <c r="D77" s="175">
        <f>SUM(D49,D39,D35,D29,D8)</f>
        <v>42</v>
      </c>
      <c r="E77" s="175">
        <f>SUM(E8,E29,E35,E39)</f>
        <v>10</v>
      </c>
      <c r="F77" s="175">
        <f>SUM(F8,F29,F35,F39,F49)</f>
        <v>5580</v>
      </c>
      <c r="G77" s="175">
        <f>SUM(G29,G35,G39,G49)</f>
        <v>337</v>
      </c>
      <c r="H77" s="175">
        <f>SUM(H8,H29,H35,H39,H49)</f>
        <v>5243</v>
      </c>
      <c r="I77" s="175">
        <f t="shared" ref="I77:K77" si="31">SUM(I49,I39,I35,I29,I8)</f>
        <v>4097</v>
      </c>
      <c r="J77" s="175">
        <f t="shared" si="31"/>
        <v>2116</v>
      </c>
      <c r="K77" s="175">
        <f t="shared" si="31"/>
        <v>1831</v>
      </c>
      <c r="L77" s="175">
        <f>SUM(L39,L49)</f>
        <v>150</v>
      </c>
      <c r="M77" s="175">
        <f t="shared" ref="M77:N77" si="32">SUM(M49)</f>
        <v>288</v>
      </c>
      <c r="N77" s="175">
        <f t="shared" si="32"/>
        <v>576</v>
      </c>
      <c r="O77" s="175">
        <f>SUM(O49,O39,O35,O29,O8)</f>
        <v>132</v>
      </c>
      <c r="P77" s="175">
        <f>SUM(P8,P39,P49)</f>
        <v>60</v>
      </c>
      <c r="Q77" s="176">
        <f>SUM(Q49,Q39,Q8)</f>
        <v>90</v>
      </c>
      <c r="R77" s="138">
        <f t="shared" ref="R77:S77" si="33">SUM(R8)</f>
        <v>612</v>
      </c>
      <c r="S77" s="134">
        <f t="shared" si="33"/>
        <v>864</v>
      </c>
      <c r="T77" s="138">
        <f t="shared" ref="T77:U77" si="34">SUM(T49,T39,T35,T29)</f>
        <v>612</v>
      </c>
      <c r="U77" s="134">
        <f t="shared" si="34"/>
        <v>864</v>
      </c>
      <c r="V77" s="138">
        <f>SUM(V49,V39,V29)</f>
        <v>612</v>
      </c>
      <c r="W77" s="134">
        <f>SUM(W49,W39,W35,W29)</f>
        <v>900</v>
      </c>
      <c r="X77" s="138">
        <f>SUM(X49,X39,X29)</f>
        <v>612</v>
      </c>
      <c r="Y77" s="134">
        <f>SUM(Y49,Y39,Y35,Y29)</f>
        <v>504</v>
      </c>
    </row>
    <row r="78" spans="1:32" ht="12.75">
      <c r="A78" s="165" t="s">
        <v>114</v>
      </c>
      <c r="B78" s="164" t="s">
        <v>173</v>
      </c>
      <c r="C78" s="165" t="s">
        <v>115</v>
      </c>
      <c r="D78" s="165"/>
      <c r="E78" s="165"/>
      <c r="F78" s="165">
        <v>144</v>
      </c>
      <c r="G78" s="165"/>
      <c r="H78" s="165">
        <v>144</v>
      </c>
      <c r="I78" s="165">
        <v>144</v>
      </c>
      <c r="J78" s="165"/>
      <c r="K78" s="165"/>
      <c r="L78" s="165"/>
      <c r="M78" s="165"/>
      <c r="N78" s="165"/>
      <c r="O78" s="165"/>
      <c r="P78" s="165"/>
      <c r="Q78" s="167"/>
      <c r="R78" s="88"/>
      <c r="S78" s="87"/>
      <c r="T78" s="88"/>
      <c r="U78" s="87"/>
      <c r="V78" s="88"/>
      <c r="W78" s="87"/>
      <c r="X78" s="154"/>
      <c r="Y78" s="87">
        <v>144</v>
      </c>
    </row>
    <row r="79" spans="1:32" ht="12.75">
      <c r="A79" s="165" t="s">
        <v>117</v>
      </c>
      <c r="B79" s="164" t="s">
        <v>118</v>
      </c>
      <c r="C79" s="165" t="s">
        <v>116</v>
      </c>
      <c r="D79" s="165"/>
      <c r="E79" s="165"/>
      <c r="F79" s="165">
        <v>216</v>
      </c>
      <c r="G79" s="165"/>
      <c r="H79" s="165">
        <v>216</v>
      </c>
      <c r="I79" s="165">
        <v>216</v>
      </c>
      <c r="J79" s="165"/>
      <c r="K79" s="165"/>
      <c r="L79" s="165"/>
      <c r="M79" s="165"/>
      <c r="N79" s="165"/>
      <c r="O79" s="165"/>
      <c r="P79" s="165"/>
      <c r="Q79" s="167"/>
      <c r="R79" s="88"/>
      <c r="S79" s="87"/>
      <c r="T79" s="88"/>
      <c r="U79" s="87"/>
      <c r="V79" s="88"/>
      <c r="W79" s="87"/>
      <c r="X79" s="154"/>
      <c r="Y79" s="87">
        <v>216</v>
      </c>
    </row>
    <row r="80" spans="1:32" ht="12.75">
      <c r="A80" s="177"/>
      <c r="B80" s="178" t="s">
        <v>174</v>
      </c>
      <c r="C80" s="179">
        <v>15</v>
      </c>
      <c r="D80" s="179">
        <v>42</v>
      </c>
      <c r="E80" s="179">
        <v>10</v>
      </c>
      <c r="F80" s="179">
        <f>SUM(F77,F78,F79)</f>
        <v>5940</v>
      </c>
      <c r="G80" s="179">
        <f>SUM(G77)</f>
        <v>337</v>
      </c>
      <c r="H80" s="179">
        <f t="shared" ref="H80:I80" si="35">SUM(H77,H78,H79)</f>
        <v>5603</v>
      </c>
      <c r="I80" s="179">
        <f t="shared" si="35"/>
        <v>4457</v>
      </c>
      <c r="J80" s="179">
        <f t="shared" ref="J80:X80" si="36">SUM(J77)</f>
        <v>2116</v>
      </c>
      <c r="K80" s="179">
        <f t="shared" si="36"/>
        <v>1831</v>
      </c>
      <c r="L80" s="179">
        <f t="shared" si="36"/>
        <v>150</v>
      </c>
      <c r="M80" s="179">
        <f t="shared" si="36"/>
        <v>288</v>
      </c>
      <c r="N80" s="179">
        <f t="shared" si="36"/>
        <v>576</v>
      </c>
      <c r="O80" s="179">
        <f t="shared" si="36"/>
        <v>132</v>
      </c>
      <c r="P80" s="179">
        <f t="shared" si="36"/>
        <v>60</v>
      </c>
      <c r="Q80" s="180">
        <f t="shared" si="36"/>
        <v>90</v>
      </c>
      <c r="R80" s="181">
        <f t="shared" si="36"/>
        <v>612</v>
      </c>
      <c r="S80" s="182">
        <f t="shared" si="36"/>
        <v>864</v>
      </c>
      <c r="T80" s="181">
        <f t="shared" si="36"/>
        <v>612</v>
      </c>
      <c r="U80" s="182">
        <f t="shared" si="36"/>
        <v>864</v>
      </c>
      <c r="V80" s="181">
        <f t="shared" si="36"/>
        <v>612</v>
      </c>
      <c r="W80" s="182">
        <f t="shared" si="36"/>
        <v>900</v>
      </c>
      <c r="X80" s="181">
        <f t="shared" si="36"/>
        <v>612</v>
      </c>
      <c r="Y80" s="182">
        <f>SUM(Y77:Y79)</f>
        <v>864</v>
      </c>
    </row>
    <row r="81" spans="1:25" ht="12.75">
      <c r="A81" s="188" t="s">
        <v>175</v>
      </c>
      <c r="B81" s="189"/>
      <c r="C81" s="189"/>
      <c r="D81" s="189"/>
      <c r="E81" s="190"/>
      <c r="F81" s="201" t="s">
        <v>25</v>
      </c>
      <c r="G81" s="190"/>
      <c r="H81" s="202" t="s">
        <v>176</v>
      </c>
      <c r="I81" s="203"/>
      <c r="J81" s="203"/>
      <c r="K81" s="203"/>
      <c r="L81" s="203"/>
      <c r="M81" s="203"/>
      <c r="N81" s="203"/>
      <c r="O81" s="203"/>
      <c r="P81" s="203"/>
      <c r="Q81" s="204"/>
      <c r="R81" s="183">
        <f t="shared" ref="R81:S81" si="37">SUM(R8)</f>
        <v>612</v>
      </c>
      <c r="S81" s="184">
        <f t="shared" si="37"/>
        <v>864</v>
      </c>
      <c r="T81" s="183">
        <f>SUM(T73,T72,T57,T51,T41,T40,T36,T33,T32,T31)</f>
        <v>576</v>
      </c>
      <c r="U81" s="184">
        <f>SUM(U76,U73,U72,U57,U51,U44,U42,U41,U40,U37,U33,U32)</f>
        <v>684</v>
      </c>
      <c r="V81" s="183">
        <f>SUM(V57,V52,V51,V45,V33,V32)</f>
        <v>508</v>
      </c>
      <c r="W81" s="184">
        <f>SUM(W57,W55,W52,W51,W48,W45,W43,W38,W33,W32,W30)</f>
        <v>654</v>
      </c>
      <c r="X81" s="183">
        <f>SUM(X63,X61,X58,X47,X46,X34,X33)</f>
        <v>250</v>
      </c>
      <c r="Y81" s="184">
        <f>SUM(Y70,Y68,Y67,Y65,Y63,Y46)</f>
        <v>228</v>
      </c>
    </row>
    <row r="82" spans="1:25" ht="12.75">
      <c r="A82" s="191"/>
      <c r="B82" s="192"/>
      <c r="C82" s="192"/>
      <c r="D82" s="192"/>
      <c r="E82" s="193"/>
      <c r="F82" s="191"/>
      <c r="G82" s="193"/>
      <c r="H82" s="202" t="s">
        <v>177</v>
      </c>
      <c r="I82" s="203"/>
      <c r="J82" s="203"/>
      <c r="K82" s="203"/>
      <c r="L82" s="203"/>
      <c r="M82" s="203"/>
      <c r="N82" s="203"/>
      <c r="O82" s="203"/>
      <c r="P82" s="203"/>
      <c r="Q82" s="204"/>
      <c r="R82" s="88">
        <v>0</v>
      </c>
      <c r="S82" s="87">
        <v>0</v>
      </c>
      <c r="T82" s="183">
        <f>SUM(T74)</f>
        <v>36</v>
      </c>
      <c r="U82" s="87">
        <v>36</v>
      </c>
      <c r="V82" s="88">
        <v>0</v>
      </c>
      <c r="W82" s="87">
        <v>108</v>
      </c>
      <c r="X82" s="88">
        <v>108</v>
      </c>
      <c r="Y82" s="87">
        <v>0</v>
      </c>
    </row>
    <row r="83" spans="1:25" ht="12.75">
      <c r="A83" s="191"/>
      <c r="B83" s="192"/>
      <c r="C83" s="192"/>
      <c r="D83" s="192"/>
      <c r="E83" s="193"/>
      <c r="F83" s="191"/>
      <c r="G83" s="193"/>
      <c r="H83" s="202" t="s">
        <v>178</v>
      </c>
      <c r="I83" s="203"/>
      <c r="J83" s="203"/>
      <c r="K83" s="203"/>
      <c r="L83" s="203"/>
      <c r="M83" s="203"/>
      <c r="N83" s="203"/>
      <c r="O83" s="203"/>
      <c r="P83" s="203"/>
      <c r="Q83" s="204"/>
      <c r="R83" s="88">
        <v>0</v>
      </c>
      <c r="S83" s="87">
        <v>0</v>
      </c>
      <c r="T83" s="88">
        <v>0</v>
      </c>
      <c r="U83" s="87">
        <v>144</v>
      </c>
      <c r="V83" s="88">
        <v>0</v>
      </c>
      <c r="W83" s="185">
        <v>72</v>
      </c>
      <c r="X83" s="88">
        <v>180</v>
      </c>
      <c r="Y83" s="87">
        <v>180</v>
      </c>
    </row>
    <row r="84" spans="1:25" ht="12.75">
      <c r="A84" s="191"/>
      <c r="B84" s="192"/>
      <c r="C84" s="192"/>
      <c r="D84" s="192"/>
      <c r="E84" s="193"/>
      <c r="F84" s="191"/>
      <c r="G84" s="193"/>
      <c r="H84" s="202" t="s">
        <v>179</v>
      </c>
      <c r="I84" s="203"/>
      <c r="J84" s="203"/>
      <c r="K84" s="203"/>
      <c r="L84" s="203"/>
      <c r="M84" s="203"/>
      <c r="N84" s="203"/>
      <c r="O84" s="203"/>
      <c r="P84" s="203"/>
      <c r="Q84" s="204"/>
      <c r="R84" s="88">
        <v>0</v>
      </c>
      <c r="S84" s="87">
        <v>0</v>
      </c>
      <c r="T84" s="88">
        <v>0</v>
      </c>
      <c r="U84" s="87">
        <v>0</v>
      </c>
      <c r="V84" s="88">
        <v>0</v>
      </c>
      <c r="W84" s="118">
        <v>0</v>
      </c>
      <c r="X84" s="88">
        <v>0</v>
      </c>
      <c r="Y84" s="87">
        <v>144</v>
      </c>
    </row>
    <row r="85" spans="1:25" ht="12.75">
      <c r="A85" s="191"/>
      <c r="B85" s="192"/>
      <c r="C85" s="192"/>
      <c r="D85" s="192"/>
      <c r="E85" s="193"/>
      <c r="F85" s="194"/>
      <c r="G85" s="196"/>
      <c r="H85" s="205" t="s">
        <v>180</v>
      </c>
      <c r="I85" s="203"/>
      <c r="J85" s="203"/>
      <c r="K85" s="203"/>
      <c r="L85" s="203"/>
      <c r="M85" s="203"/>
      <c r="N85" s="203"/>
      <c r="O85" s="203"/>
      <c r="P85" s="203"/>
      <c r="Q85" s="204"/>
      <c r="R85" s="88">
        <v>0</v>
      </c>
      <c r="S85" s="87">
        <v>0</v>
      </c>
      <c r="T85" s="88">
        <v>0</v>
      </c>
      <c r="U85" s="87">
        <v>0</v>
      </c>
      <c r="V85" s="88">
        <v>0</v>
      </c>
      <c r="W85" s="87">
        <v>0</v>
      </c>
      <c r="X85" s="88">
        <v>0</v>
      </c>
      <c r="Y85" s="87">
        <v>216</v>
      </c>
    </row>
    <row r="86" spans="1:25" ht="12.75">
      <c r="A86" s="191"/>
      <c r="B86" s="192"/>
      <c r="C86" s="192"/>
      <c r="D86" s="192"/>
      <c r="E86" s="193"/>
      <c r="F86" s="202" t="s">
        <v>181</v>
      </c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4"/>
      <c r="R86" s="88">
        <v>2</v>
      </c>
      <c r="S86" s="87">
        <v>9</v>
      </c>
      <c r="T86" s="88">
        <v>2</v>
      </c>
      <c r="U86" s="87">
        <v>9</v>
      </c>
      <c r="V86" s="88">
        <v>2</v>
      </c>
      <c r="W86" s="87">
        <v>9</v>
      </c>
      <c r="X86" s="88">
        <v>2</v>
      </c>
      <c r="Y86" s="87"/>
    </row>
    <row r="87" spans="1:25" ht="12.75">
      <c r="A87" s="191"/>
      <c r="B87" s="192"/>
      <c r="C87" s="192"/>
      <c r="D87" s="192"/>
      <c r="E87" s="193"/>
      <c r="F87" s="201" t="s">
        <v>182</v>
      </c>
      <c r="G87" s="190"/>
      <c r="H87" s="205" t="s">
        <v>183</v>
      </c>
      <c r="I87" s="203"/>
      <c r="J87" s="203"/>
      <c r="K87" s="203"/>
      <c r="L87" s="203"/>
      <c r="M87" s="203"/>
      <c r="N87" s="203"/>
      <c r="O87" s="203"/>
      <c r="P87" s="203"/>
      <c r="Q87" s="204"/>
      <c r="R87" s="88">
        <v>0</v>
      </c>
      <c r="S87" s="87">
        <v>3</v>
      </c>
      <c r="T87" s="88">
        <v>0</v>
      </c>
      <c r="U87" s="87">
        <v>1</v>
      </c>
      <c r="V87" s="88">
        <v>1</v>
      </c>
      <c r="W87" s="87">
        <v>3</v>
      </c>
      <c r="X87" s="88">
        <v>2</v>
      </c>
      <c r="Y87" s="87">
        <v>0</v>
      </c>
    </row>
    <row r="88" spans="1:25" ht="12.75">
      <c r="A88" s="191"/>
      <c r="B88" s="192"/>
      <c r="C88" s="192"/>
      <c r="D88" s="192"/>
      <c r="E88" s="193"/>
      <c r="F88" s="191"/>
      <c r="G88" s="193"/>
      <c r="H88" s="205" t="s">
        <v>184</v>
      </c>
      <c r="I88" s="203"/>
      <c r="J88" s="203"/>
      <c r="K88" s="203"/>
      <c r="L88" s="203"/>
      <c r="M88" s="203"/>
      <c r="N88" s="203"/>
      <c r="O88" s="203"/>
      <c r="P88" s="203"/>
      <c r="Q88" s="204"/>
      <c r="R88" s="88">
        <v>0</v>
      </c>
      <c r="S88" s="87">
        <v>0</v>
      </c>
      <c r="T88" s="88">
        <v>0</v>
      </c>
      <c r="U88" s="87">
        <v>1</v>
      </c>
      <c r="V88" s="88">
        <v>0</v>
      </c>
      <c r="W88" s="87">
        <v>1</v>
      </c>
      <c r="X88" s="88">
        <v>1</v>
      </c>
      <c r="Y88" s="87">
        <v>2</v>
      </c>
    </row>
    <row r="89" spans="1:25" ht="12.75">
      <c r="A89" s="191"/>
      <c r="B89" s="192"/>
      <c r="C89" s="192"/>
      <c r="D89" s="192"/>
      <c r="E89" s="193"/>
      <c r="F89" s="191"/>
      <c r="G89" s="193"/>
      <c r="H89" s="205" t="s">
        <v>185</v>
      </c>
      <c r="I89" s="203"/>
      <c r="J89" s="203"/>
      <c r="K89" s="203"/>
      <c r="L89" s="203"/>
      <c r="M89" s="203"/>
      <c r="N89" s="203"/>
      <c r="O89" s="203"/>
      <c r="P89" s="203"/>
      <c r="Q89" s="204"/>
      <c r="R89" s="88">
        <v>3</v>
      </c>
      <c r="S89" s="87">
        <v>8</v>
      </c>
      <c r="T89" s="88">
        <v>4</v>
      </c>
      <c r="U89" s="87">
        <v>9</v>
      </c>
      <c r="V89" s="88">
        <v>1</v>
      </c>
      <c r="W89" s="87">
        <v>6</v>
      </c>
      <c r="X89" s="88">
        <v>4</v>
      </c>
      <c r="Y89" s="87">
        <v>5</v>
      </c>
    </row>
    <row r="90" spans="1:25" ht="12.75">
      <c r="A90" s="194"/>
      <c r="B90" s="195"/>
      <c r="C90" s="195"/>
      <c r="D90" s="195"/>
      <c r="E90" s="196"/>
      <c r="F90" s="194"/>
      <c r="G90" s="196"/>
      <c r="H90" s="205" t="s">
        <v>26</v>
      </c>
      <c r="I90" s="203"/>
      <c r="J90" s="203"/>
      <c r="K90" s="203"/>
      <c r="L90" s="203"/>
      <c r="M90" s="203"/>
      <c r="N90" s="203"/>
      <c r="O90" s="203"/>
      <c r="P90" s="203"/>
      <c r="Q90" s="204"/>
      <c r="R90" s="186">
        <v>1</v>
      </c>
      <c r="S90" s="187">
        <v>2</v>
      </c>
      <c r="T90" s="186">
        <v>1</v>
      </c>
      <c r="U90" s="187">
        <v>1</v>
      </c>
      <c r="V90" s="186">
        <v>1</v>
      </c>
      <c r="W90" s="187">
        <v>2</v>
      </c>
      <c r="X90" s="186">
        <v>1</v>
      </c>
      <c r="Y90" s="187">
        <v>1</v>
      </c>
    </row>
    <row r="91" spans="1:25" ht="12.7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5" ht="12.7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5" ht="12.7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5" ht="12.7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</sheetData>
  <mergeCells count="36">
    <mergeCell ref="A1:Y1"/>
    <mergeCell ref="A2:A6"/>
    <mergeCell ref="B2:B6"/>
    <mergeCell ref="C2:E2"/>
    <mergeCell ref="F2:Q2"/>
    <mergeCell ref="C3:C6"/>
    <mergeCell ref="H4:H6"/>
    <mergeCell ref="P5:Q5"/>
    <mergeCell ref="I5:I6"/>
    <mergeCell ref="J5:L5"/>
    <mergeCell ref="R2:Y2"/>
    <mergeCell ref="R3:S5"/>
    <mergeCell ref="T3:U5"/>
    <mergeCell ref="V3:W5"/>
    <mergeCell ref="X3:Y5"/>
    <mergeCell ref="D3:D6"/>
    <mergeCell ref="E3:E6"/>
    <mergeCell ref="H3:Q3"/>
    <mergeCell ref="I4:Q4"/>
    <mergeCell ref="M5:N5"/>
    <mergeCell ref="O5:O6"/>
    <mergeCell ref="A81:E90"/>
    <mergeCell ref="F3:F6"/>
    <mergeCell ref="G3:G6"/>
    <mergeCell ref="F81:G85"/>
    <mergeCell ref="F87:G90"/>
    <mergeCell ref="F86:Q86"/>
    <mergeCell ref="H87:Q87"/>
    <mergeCell ref="H88:Q88"/>
    <mergeCell ref="H89:Q89"/>
    <mergeCell ref="H90:Q90"/>
    <mergeCell ref="H81:Q81"/>
    <mergeCell ref="H82:Q82"/>
    <mergeCell ref="H83:Q83"/>
    <mergeCell ref="H84:Q84"/>
    <mergeCell ref="H85:Q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08.02.01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2023-03-06T09:04:32Z</dcterms:created>
  <dcterms:modified xsi:type="dcterms:W3CDTF">2023-03-06T09:18:35Z</dcterms:modified>
</cp:coreProperties>
</file>